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cnew\Desktop\Tp.25.20.(236).Rede.Agua.Alto.Cord.Farias.(01.12,,9,00)\"/>
    </mc:Choice>
  </mc:AlternateContent>
  <xr:revisionPtr revIDLastSave="0" documentId="13_ncr:1_{6946FC27-FB23-4FF8-BDEA-92C9247EBA9C}" xr6:coauthVersionLast="45" xr6:coauthVersionMax="45" xr10:uidLastSave="{00000000-0000-0000-0000-000000000000}"/>
  <bookViews>
    <workbookView xWindow="-108" yWindow="-108" windowWidth="23256" windowHeight="12576" xr2:uid="{15330A92-5B95-4278-A6B7-716203377804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4" i="1"/>
  <c r="I15" i="1"/>
  <c r="I19" i="1"/>
  <c r="I20" i="1"/>
  <c r="I21" i="1"/>
  <c r="I26" i="1"/>
  <c r="I27" i="1"/>
  <c r="I28" i="1"/>
  <c r="I32" i="1"/>
  <c r="I33" i="1"/>
  <c r="I34" i="1"/>
  <c r="I38" i="1"/>
  <c r="I39" i="1"/>
  <c r="I40" i="1"/>
  <c r="I44" i="1"/>
  <c r="I45" i="1"/>
  <c r="I46" i="1"/>
  <c r="I51" i="1"/>
  <c r="I52" i="1"/>
  <c r="I53" i="1"/>
  <c r="I57" i="1"/>
  <c r="I59" i="1"/>
  <c r="I60" i="1"/>
  <c r="I65" i="1"/>
  <c r="I66" i="1"/>
  <c r="I67" i="1"/>
  <c r="I71" i="1"/>
  <c r="I8" i="1"/>
  <c r="J7" i="1" s="1"/>
  <c r="H10" i="1"/>
  <c r="I10" i="1" s="1"/>
  <c r="H11" i="1"/>
  <c r="I11" i="1" s="1"/>
  <c r="H12" i="1"/>
  <c r="I12" i="1" s="1"/>
  <c r="H13" i="1"/>
  <c r="H14" i="1"/>
  <c r="H15" i="1"/>
  <c r="H16" i="1"/>
  <c r="I16" i="1" s="1"/>
  <c r="H17" i="1"/>
  <c r="I17" i="1" s="1"/>
  <c r="H18" i="1"/>
  <c r="I18" i="1" s="1"/>
  <c r="H19" i="1"/>
  <c r="H20" i="1"/>
  <c r="H21" i="1"/>
  <c r="H22" i="1"/>
  <c r="I22" i="1" s="1"/>
  <c r="H24" i="1"/>
  <c r="I24" i="1" s="1"/>
  <c r="H25" i="1"/>
  <c r="I25" i="1" s="1"/>
  <c r="H26" i="1"/>
  <c r="H27" i="1"/>
  <c r="H28" i="1"/>
  <c r="H29" i="1"/>
  <c r="I29" i="1" s="1"/>
  <c r="H30" i="1"/>
  <c r="I30" i="1" s="1"/>
  <c r="H31" i="1"/>
  <c r="I31" i="1" s="1"/>
  <c r="H32" i="1"/>
  <c r="H33" i="1"/>
  <c r="H34" i="1"/>
  <c r="H35" i="1"/>
  <c r="I35" i="1" s="1"/>
  <c r="H36" i="1"/>
  <c r="I36" i="1" s="1"/>
  <c r="H37" i="1"/>
  <c r="I37" i="1" s="1"/>
  <c r="H38" i="1"/>
  <c r="H39" i="1"/>
  <c r="H40" i="1"/>
  <c r="H41" i="1"/>
  <c r="I41" i="1" s="1"/>
  <c r="H42" i="1"/>
  <c r="I42" i="1" s="1"/>
  <c r="H43" i="1"/>
  <c r="I43" i="1" s="1"/>
  <c r="H44" i="1"/>
  <c r="H45" i="1"/>
  <c r="H46" i="1"/>
  <c r="H47" i="1"/>
  <c r="I47" i="1" s="1"/>
  <c r="H48" i="1"/>
  <c r="I48" i="1" s="1"/>
  <c r="H49" i="1"/>
  <c r="I49" i="1" s="1"/>
  <c r="H51" i="1"/>
  <c r="H52" i="1"/>
  <c r="H53" i="1"/>
  <c r="H54" i="1"/>
  <c r="I54" i="1" s="1"/>
  <c r="H55" i="1"/>
  <c r="I55" i="1" s="1"/>
  <c r="H56" i="1"/>
  <c r="I56" i="1" s="1"/>
  <c r="H57" i="1"/>
  <c r="H59" i="1"/>
  <c r="H60" i="1"/>
  <c r="H61" i="1"/>
  <c r="I61" i="1" s="1"/>
  <c r="H62" i="1"/>
  <c r="I62" i="1" s="1"/>
  <c r="H64" i="1"/>
  <c r="I64" i="1" s="1"/>
  <c r="H65" i="1"/>
  <c r="H66" i="1"/>
  <c r="H67" i="1"/>
  <c r="H68" i="1"/>
  <c r="I68" i="1" s="1"/>
  <c r="H69" i="1"/>
  <c r="I69" i="1" s="1"/>
  <c r="H70" i="1"/>
  <c r="I70" i="1" s="1"/>
  <c r="H71" i="1"/>
  <c r="H8" i="1"/>
  <c r="J63" i="1" l="1"/>
  <c r="J23" i="1"/>
  <c r="J50" i="1"/>
  <c r="J9" i="1"/>
  <c r="J72" i="1" s="1"/>
  <c r="I72" i="1"/>
  <c r="J58" i="1"/>
</calcChain>
</file>

<file path=xl/sharedStrings.xml><?xml version="1.0" encoding="utf-8"?>
<sst xmlns="http://schemas.openxmlformats.org/spreadsheetml/2006/main" count="329" uniqueCount="212">
  <si>
    <t>Item</t>
  </si>
  <si>
    <t>Fonte</t>
  </si>
  <si>
    <t>Código</t>
  </si>
  <si>
    <t>Descrição</t>
  </si>
  <si>
    <t>Unidade</t>
  </si>
  <si>
    <t>Quantidade</t>
  </si>
  <si>
    <t>Custo Unitário (sem BDI) (R$)</t>
  </si>
  <si>
    <t>Preço Unitário (com BDI) (R$)</t>
  </si>
  <si>
    <t>Preço Total
(R$)</t>
  </si>
  <si>
    <t>SINAPI</t>
  </si>
  <si>
    <t xml:space="preserve">CONSTRUÇÃO DE UMA REDE ADUTORA DE ÁGUA - BURRO MAGRO </t>
  </si>
  <si>
    <t>1.</t>
  </si>
  <si>
    <t xml:space="preserve">REDE ADUTORA DE ÁGUA </t>
  </si>
  <si>
    <t>1.1.</t>
  </si>
  <si>
    <t>SERVIÇOS PRELIMINARES</t>
  </si>
  <si>
    <t>1.1.1.</t>
  </si>
  <si>
    <t>98524</t>
  </si>
  <si>
    <t>LIMPEZA MANUAL DE VEGETAÇÃO EM TERRENO COM ENXADA.AF_05/2018</t>
  </si>
  <si>
    <t>M2</t>
  </si>
  <si>
    <t>1.2.</t>
  </si>
  <si>
    <t>POÇO ARTESIANO - LOCAÇÃO E EQUIPAMENTOS</t>
  </si>
  <si>
    <t>1.2.1.</t>
  </si>
  <si>
    <t>Cotação</t>
  </si>
  <si>
    <t>A</t>
  </si>
  <si>
    <t>BOMBA SUBMERSÍVEL TRIFÁSICA, 10HP, 50 ESTÁGIOS, VAZÃO DE 4,0M3/H, DIAMETRO 4", HM:361M</t>
  </si>
  <si>
    <t>UNIDADE</t>
  </si>
  <si>
    <t>1.2.2.</t>
  </si>
  <si>
    <t>F</t>
  </si>
  <si>
    <t>POSTE DE ENERGIA TRIFÁSICO, DE CONCRETO, PADRÃO C7, DJ 40A, NORMATIVO CONFORME RGE, COMPLETO COM ATERRAMENTO</t>
  </si>
  <si>
    <t>1.2.3.</t>
  </si>
  <si>
    <t>92366</t>
  </si>
  <si>
    <t xml:space="preserve">TUBO DE AÇO GALVANIZADO TIPO BSP ROSCÁVEL COM DIAMETRO DE 2" COM CONEXÕES  </t>
  </si>
  <si>
    <t>M</t>
  </si>
  <si>
    <t>1.2.4.</t>
  </si>
  <si>
    <t>SINAPI-I</t>
  </si>
  <si>
    <t>12768</t>
  </si>
  <si>
    <t>HIDROMETRO MULTIJATO, VAZAO MAXIMA DE 30,0 M3/H, DE 2"</t>
  </si>
  <si>
    <t xml:space="preserve">UN    </t>
  </si>
  <si>
    <t>1.2.5.</t>
  </si>
  <si>
    <t>Composição</t>
  </si>
  <si>
    <t>1</t>
  </si>
  <si>
    <t>LASTRO DE BRITA</t>
  </si>
  <si>
    <t>M³</t>
  </si>
  <si>
    <t>1.2.6.</t>
  </si>
  <si>
    <t>B</t>
  </si>
  <si>
    <t>QUADRO DE COMANDO COMPLETO PARA FUNCIONAMENTO DA BOMBA DO PROJETO, EM CAIXA PROTETORA METÁLICA DE SOBREPOR. QUADRO DE COMANDO COM PARTIDA-DIRETA 10,0HP TRIF 380V COM AMPERÍMETRO E CHAVE TRÊS-POSIÇÕES. DEVE POSSUIR PROTETOR DE SOBRETENSÃO, RELÉ DE COMANDO A DISTÂNCIA, RELÉ FALTA DE FASE, DISJUNTOR, RELE DE SOBRECARGA, CONTADORA, BORNES DE LIGAÇÃO ESPECÍFICO PARA AS CARACTERÍSTICAS DA BOMBA.</t>
  </si>
  <si>
    <t>1.2.7.</t>
  </si>
  <si>
    <t>98522</t>
  </si>
  <si>
    <t>ALAMBRADO EM MOUROES DE CONCRETO , ALTURA LIVRE 2M, DIMENSÃO 10X12CM, ESPACADOS A CADA 2M, COM TELA DE ARAME GALVANIZADO, FIO 14 BWG E MALHA QUADRADA 5X5CM COM QUADRO DE DE TUBO DE AÇO GALVANIZADO 30X30MM E MURETA DE CONCRETO EM TODO ENTORNO (EXCETO PORTÃO) H;10CM</t>
  </si>
  <si>
    <t>1.2.8.</t>
  </si>
  <si>
    <t>99623</t>
  </si>
  <si>
    <t>VÁLVULA DE RETENÇÃO HORIZONTAL, DE BRONZE, ROSCÁVEL, 2"  - FORNECIMENTO E INSTALAÇÃO. AF_01/2019</t>
  </si>
  <si>
    <t>UN</t>
  </si>
  <si>
    <t>1.2.9.</t>
  </si>
  <si>
    <t>4</t>
  </si>
  <si>
    <t xml:space="preserve">CABO MULTIPOLAR DE COBRE, FLEXIVEL, CLASSE 4 OU 5, ISOLACAO EM HEPR, COBERTURA EM PVC-ST2, ANTICHAMA BWF-B, 0,6/1 KV, 3 CONDUTORES DE 6 MM2 (DA BOMBA ATÉ QUADRO DE COMANDO, DO POSTE ATÉ QUADRO) - FORNECIMENTO E INSTALAÇÃO </t>
  </si>
  <si>
    <t>1.2.10.</t>
  </si>
  <si>
    <t>C</t>
  </si>
  <si>
    <t>FORNECIMENTO E INSTALAÇÃO DE BOMBA DOSADORA DE CLORO LÍQUIDO, COMPOSTA DE VÁLCULA DE SUCÇÃO E DE DESCARGA, LED INDICADOR DE PULSO, CHAVE LIGA/DESLIGA, VÁLVULA DE INJEÇÃO, AJUSTE FINO (UNIDADES DE PULSO), AJUSTE GROSSO (DEZENAS DE PULSO), MANGUEIRA DE SUCÇÃO E INJEÇÃO.</t>
  </si>
  <si>
    <t>1.2.11.</t>
  </si>
  <si>
    <t>D</t>
  </si>
  <si>
    <t>FORNECIMENTO E INSTALAÇÃO DE CAIXA D´AGUA 250L  EM POLIETILENO, COM TAMPA, PARA RESERVATÓRIO DO CLORO</t>
  </si>
  <si>
    <t>1.2.12.</t>
  </si>
  <si>
    <t>91930</t>
  </si>
  <si>
    <t>CABO DE COBRE FLEXÍVEL ISOLADO, 6 MM², ANTI-CHAMA 450/750 V, PARA CIRCUITOS TERMINAIS - FORNECIMENTO E INSTALAÇÃO. AF_12/2015</t>
  </si>
  <si>
    <t>1.2.13.</t>
  </si>
  <si>
    <t>91844</t>
  </si>
  <si>
    <t>ELETRODUTO FLEXÍVEL CORRUGADO, PVC, DN 25 MM (3/4"), PARA CIRCUITOS TERMINAIS, INSTALADO EM LAJE - FORNECIMENTO E INSTALAÇÃO. AF_12/2015</t>
  </si>
  <si>
    <t>1.3.</t>
  </si>
  <si>
    <t xml:space="preserve">ABRIGO PARA QUADRO DE COMANDO </t>
  </si>
  <si>
    <t>1.3.1.</t>
  </si>
  <si>
    <t>1.3.2.</t>
  </si>
  <si>
    <t>99059</t>
  </si>
  <si>
    <t>LOCACAO CONVENCIONAL DE OBRA, UTILIZANDO GABARITO DE TÁBUAS CORRIDAS PONTALETADAS A CADA 2,00M -  2 UTILIZAÇÕES. AF_10/2018</t>
  </si>
  <si>
    <t>1.3.3.</t>
  </si>
  <si>
    <t>93358</t>
  </si>
  <si>
    <t>ESCAVAÇÃO MANUAL DE VALA COM PROFUNDIDADE MENOR OU IGUAL A 1,30 M. AF_03/2016</t>
  </si>
  <si>
    <t>M3</t>
  </si>
  <si>
    <t>1.3.4.</t>
  </si>
  <si>
    <t>96995</t>
  </si>
  <si>
    <t>REATERRO MANUAL APILOADO COM SOQUETE. AF_10/2017</t>
  </si>
  <si>
    <t>1.3.5.</t>
  </si>
  <si>
    <t>73361</t>
  </si>
  <si>
    <t>CONCRETO CICLOPICO FCK=10MPA 30% PEDRA DE MAO INCLUSIVE LANCAMENTO</t>
  </si>
  <si>
    <t>1.3.6.</t>
  </si>
  <si>
    <t>2</t>
  </si>
  <si>
    <t>METRO CÚBICO DE VIGA BALDRAME 14X20CM - MOLDADA "IN-LOCO"</t>
  </si>
  <si>
    <t>1.3.7.</t>
  </si>
  <si>
    <t>98557</t>
  </si>
  <si>
    <t>IMPERMEABILIZAÇÃO DE SUPERFÍCIE COM EMULSÃO ASFÁLTICA, 2 DEMÃOS AF_06/2018</t>
  </si>
  <si>
    <t>1.3.8.</t>
  </si>
  <si>
    <t>89300</t>
  </si>
  <si>
    <t>ALVENARIA ESTRUTURAL DE BLOCOS CERÂMICOS 14X19X39, (ESPESSURA DE 14 CM), PARA PAREDES COM ÁREA LÍQUIDA MAIOR OU IGUAL A 6M², SEM VÃOS, UTILIZANDO COLHER DE PEDREIRO E ARGAMASSA DE ASSENTAMENTO COM PREPARO EM BETONEIRA. AF_12/2014</t>
  </si>
  <si>
    <t>1.3.9.</t>
  </si>
  <si>
    <t>94210</t>
  </si>
  <si>
    <t>TELHAMENTO COM TELHA ONDULADA DE FIBROCIMENTO E = 6 MM, COM RECOBRIMENTO LATERAL DE 1 1/4 DE ONDA PARA TELHADO COM INCLINAÇÃO MÁXIMA DE 10°, COM ATÉ 2 ÁGUAS, INCLUSO IÇAMENTO. AF_07/2019</t>
  </si>
  <si>
    <t>1.3.10.</t>
  </si>
  <si>
    <t>92566</t>
  </si>
  <si>
    <t>FABRICAÇÃO E INSTALAÇÃO DE ESTRUTURA PONTALETADA DE MADEIRA NÃO APARELHADA PARA TELHADOS COM ATÉ 2 ÁGUAS E PARA TELHA ONDULADA DE FIBROCIMENTO, METÁLICA, PLÁSTICA OU TERMOACÚSTICA, INCLUSO TRANSPORTE VERTICAL. AF_12/2015</t>
  </si>
  <si>
    <t>1.3.11.</t>
  </si>
  <si>
    <t>91341</t>
  </si>
  <si>
    <t>PORTA EM ALUMÍNIO DE ABRIR TIPO VENEZIANA COM GUARNIÇÃO, FIXAÇÃO COM PARAFUSOS - FORNECIMENTO E INSTALAÇÃO. AF_12/2019</t>
  </si>
  <si>
    <t>1.3.12.</t>
  </si>
  <si>
    <t>94569</t>
  </si>
  <si>
    <t>JANELA DE ALUMÍNIO TIPO MAXIM-AR, COM VIDROS, BATENTE E FERRAGENS. EXCLUSIVE ALIZAR, ACABAMENTO E CONTRAMARCO. FORNECIMENTO E INSTALAÇÃO. AF_12/2019</t>
  </si>
  <si>
    <t>1.3.13.</t>
  </si>
  <si>
    <t>91834</t>
  </si>
  <si>
    <t>ELETRODUTO FLEXÍVEL CORRUGADO, PVC, DN 25 MM (3/4"), PARA CIRCUITOS TERMINAIS, INSTALADO EM FORRO - FORNECIMENTO E INSTALAÇÃO. AF_12/2015</t>
  </si>
  <si>
    <t>1.3.14.</t>
  </si>
  <si>
    <t>12296</t>
  </si>
  <si>
    <t>SOQUETE DE PORCELANA BASE E27, FIXO DE TETO, PARA LAMPADAS</t>
  </si>
  <si>
    <t>1.3.15.</t>
  </si>
  <si>
    <t>38781</t>
  </si>
  <si>
    <t>LAMPADA FLUORESCENTE ESPIRAL BRANCA 45 W, BASE E27 (127/220 V)</t>
  </si>
  <si>
    <t>1.3.16.</t>
  </si>
  <si>
    <t>91926</t>
  </si>
  <si>
    <t>CABO DE COBRE FLEXÍVEL ISOLADO, 2,5 MM², ANTI-CHAMA 450/750 V, PARA CIRCUITOS TERMINAIS - FORNECIMENTO E INSTALAÇÃO. AF_12/2015</t>
  </si>
  <si>
    <t>1.3.17.</t>
  </si>
  <si>
    <t>91996</t>
  </si>
  <si>
    <t>TOMADA MÉDIA DE EMBUTIR (1 MÓDULO), 2P+T 10 A, INCLUINDO SUPORTE E PLACA - FORNECIMENTO E INSTALAÇÃO. AF_12/2015</t>
  </si>
  <si>
    <t>1.3.18.</t>
  </si>
  <si>
    <t>91952</t>
  </si>
  <si>
    <t>INTERRUPTOR SIMPLES (1 MÓDULO), 10A/250V, SEM SUPORTE E SEM PLACA - FORNECIMENTO E INSTALAÇÃO. AF_12/2015</t>
  </si>
  <si>
    <t>1.3.19.</t>
  </si>
  <si>
    <t>87879</t>
  </si>
  <si>
    <t>CHAPISCO APLICADO EM ALVENARIAS E ESTRUTURAS DE CONCRETO INTERNAS, COM COLHER DE PEDREIRO.  ARGAMASSA TRAÇO 1:3 COM PREPARO EM BETONEIRA 400L. AF_06/2014</t>
  </si>
  <si>
    <t>1.3.20.</t>
  </si>
  <si>
    <t>87530</t>
  </si>
  <si>
    <t>MASSA ÚNICA, PARA RECEBIMENTO DE PINTURA, EM ARGAMASSA TRAÇO 1:2:8, PREPARO MANUAL, APLICADA MANUALMENTE EM FACES INTERNAS DE PAREDES, ESPESSURA DE 20MM, COM EXECUÇÃO DE TALISCAS. AF_06/2014</t>
  </si>
  <si>
    <t>1.3.21.</t>
  </si>
  <si>
    <t>87299</t>
  </si>
  <si>
    <t>ARGAMASSA TRAÇO 1:3 (EM VOLUME DE CIMENTO E AREIA MÉDIA ÚMIDA) PARA CONTRAPISO, PREPARO MECÂNICO COM BETONEIRA 600 L. AF_08/2019</t>
  </si>
  <si>
    <t>1.3.22.</t>
  </si>
  <si>
    <t>1.3.23.</t>
  </si>
  <si>
    <t>88489</t>
  </si>
  <si>
    <t>APLICAÇÃO MANUAL DE PINTURA COM TINTA LÁTEX ACRÍLICA EM PAREDES, DUAS DEMÃOS. AF_06/2014</t>
  </si>
  <si>
    <t>1.3.24.</t>
  </si>
  <si>
    <t>88485</t>
  </si>
  <si>
    <t>APLICAÇÃO DE FUNDO SELADOR ACRÍLICO EM PAREDES, UMA DEMÃO. AF_06/2014</t>
  </si>
  <si>
    <t>1.3.25.</t>
  </si>
  <si>
    <t>39390</t>
  </si>
  <si>
    <t>LUMINÁRIA DE LED TIPO REFLETOR PARA AMBIENTES EXTERNOS (PROTEÇÃO PARA CHUVA/SOL) COM 50W, DE LED, COM EMISSÃO DE LUZ BRANCO FRIO</t>
  </si>
  <si>
    <t>1.3.26.</t>
  </si>
  <si>
    <t>39396</t>
  </si>
  <si>
    <t xml:space="preserve">SENSOR FOTOCELULA PARA QUALQUER TIPO DE LAMPADA, POTENCIA MAXIMA *1000* W, USO EXTERNO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</si>
  <si>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1.4.</t>
  </si>
  <si>
    <t>ADUTORA</t>
  </si>
  <si>
    <t>1.4.1.</t>
  </si>
  <si>
    <t>83338</t>
  </si>
  <si>
    <t>ESCAVACAO MECANICA, A CEU ABERTO, EM MATERIAL DE 1A CATEGORIA, COM ESCAVADEIRA HIDRAULICA, CAPACIDADE DE 0,78 M3</t>
  </si>
  <si>
    <t>1.4.2.</t>
  </si>
  <si>
    <t>93380</t>
  </si>
  <si>
    <t>REATERRO MECANIZADO DE VALA COM RETROESCAVADEIRA (CAPACIDADE DA CAÇAMBA DA RETRO: 0,26 M³ / POTÊNCIA: 88 HP), LARGURA ATÉ 0,8 M, PROFUNDIDADE DE 1,5 A 3,0 M, COM SOLO DE 1ª CATEGORIA EM LOCAIS COM BAIXO NÍVEL DE INTERFERÊNCIA. AF_04/2016</t>
  </si>
  <si>
    <t>1.4.3.</t>
  </si>
  <si>
    <t>3</t>
  </si>
  <si>
    <t>FORNECIMENTO E ASSENTAMENTO DE POLIETILENO DE ALTA DENSIDADE, PEAD, PE-100,     DE= 63 MM, DI: 45,8MM, PAREDE: 8,6MM, PN 25, PARA REDE DE AGUA OU ESGOTO (NBR 15561) COM CONEXÕES E ACESSÓRIOS (EXCETO REGISTROS, REDUTORES DE PRESSÃO E RETENÇÃO HORIZONTAL)</t>
  </si>
  <si>
    <t>1.4.4.</t>
  </si>
  <si>
    <t>8</t>
  </si>
  <si>
    <t>ELETRODUTO PVC FLEXÍVEL CORRUGADO, REFORÇADO COR LARANJA, DN 20MM, PARA PROTEÇÃO DO CABO PP 1,50MM²</t>
  </si>
  <si>
    <t>1.4.5.</t>
  </si>
  <si>
    <t>5</t>
  </si>
  <si>
    <t>CABO MULTIPOLAR DE COBRE, FLEXIVEL, CLASSE 4 OU 5, ISOLACAO EM HEPR, COBERTURA EM PVC-ST2, ANTICHAMA BWF-B, 0,6/1 KV, 3 CONDUTORES DE 1,50 MM2 (DO QUADRO DE COMANDO ATÉ RESERVATÓRIO, PRODUZIDO EM TAMANHO ÚNICO, SEM EMENDAS) - FORNECIMENTO E INSTALAÇÃO</t>
  </si>
  <si>
    <t>1.4.6.</t>
  </si>
  <si>
    <t>1.4.7.</t>
  </si>
  <si>
    <t>97670</t>
  </si>
  <si>
    <t>ELETRODUTO FLEXÍVEL CORRUGADO, PEAD, DE:125 MM, DI: 104MM, FORNECIMENTO E INSTALAÇÃO AF 04/2016</t>
  </si>
  <si>
    <t>1.5.</t>
  </si>
  <si>
    <t>RESERVATÓRIO</t>
  </si>
  <si>
    <t>1.5.1.</t>
  </si>
  <si>
    <t>91787</t>
  </si>
  <si>
    <t>(COMPOSIÇÃO REPRESENTATIVA) DO SERVIÇO DE INSTALAÇÃO DE TUBOS DE PVC, SOLDÁVEL, ÁGUA FRIA, DN 40 MM (INSTALADO EM PRUMADA), INCLUSIVE CONEXÕES, CORTES E FIXAÇÕES, PARA PRÉDIOS. AF_10/2015</t>
  </si>
  <si>
    <t>1.5.2.</t>
  </si>
  <si>
    <t>91788</t>
  </si>
  <si>
    <t>(COMPOSIÇÃO REPRESENTATIVA) DO SERVIÇO DE INSTALAÇÃO DE TUBOS DE PVC, SOLDÁVEL, ÁGUA FRIA, DN 50 MM (INSTALADO EM PRUMADA), INCLUSIVE CONEXÕES, CORTES E FIXAÇÕES, PARA PRÉDIOS. AF_10/2015</t>
  </si>
  <si>
    <t>1.5.3.</t>
  </si>
  <si>
    <t>95727</t>
  </si>
  <si>
    <t>ELETRODUTO RÍGIDO SOLDÁVEL, PVC, DN 25 MM (3/4), APARENTE, INSTALADO EM TETO - FORNECIMENTO E INSTALAÇÃO. AF_11/2016_P</t>
  </si>
  <si>
    <t>1.5.4.</t>
  </si>
  <si>
    <t>94491</t>
  </si>
  <si>
    <t>RESGISTRO DE ESFERA, PVC, SOLDÁVEL, DN 40 MM, INSTALADO</t>
  </si>
  <si>
    <t>1.6.</t>
  </si>
  <si>
    <t xml:space="preserve">REDE </t>
  </si>
  <si>
    <t>1.6.1.</t>
  </si>
  <si>
    <t>1.6.2.</t>
  </si>
  <si>
    <t>1.6.3.</t>
  </si>
  <si>
    <t>97741</t>
  </si>
  <si>
    <t>KIT CAVALETE PARA MEDIÇÃO DE ÁGUA, EM PEAD COM DIAMETRO 25MM (3/4")</t>
  </si>
  <si>
    <t>1.6.4.</t>
  </si>
  <si>
    <t>12774</t>
  </si>
  <si>
    <t>HIDROMETRO UNIJATO, VAZAO MAXIMA DE 5,0 M3/H, DE 3/4"</t>
  </si>
  <si>
    <t>1.6.5.</t>
  </si>
  <si>
    <t>6</t>
  </si>
  <si>
    <t>FORNECIMENTO E ASSENTAMENTO DE TUBO DE POLIETILENO DE ALTA DENSIDADE (PEAD), PE-80, DE=25MM PN 12,5, COM CONEXÕES E ACESSÓRIOS  (EXCETO REGISTROS, REDUTORES DE PRESSÃO E RETENÇÃO HORIZONTAL)</t>
  </si>
  <si>
    <t>1.6.6.</t>
  </si>
  <si>
    <t>11674</t>
  </si>
  <si>
    <t xml:space="preserve">REGISTRO PEAD DE ESFERA DN 25 MM, COM VOLANTE, ROSCÁVEL </t>
  </si>
  <si>
    <t>1.6.7.</t>
  </si>
  <si>
    <t>99620</t>
  </si>
  <si>
    <t xml:space="preserve">VÁLVULA REDUTORA DE PRESSÃO - FORNECIMENTO E INSTALAÇÃO </t>
  </si>
  <si>
    <t>1.6.8.</t>
  </si>
  <si>
    <t>7</t>
  </si>
  <si>
    <t>CAIXA EXECUTADA EM TUBO DE CONCRETO DIAMETRO 60 CM COM TAMPA DE CONCRETO MÓVEL DN50CM  P/ PROTEÇÃO DE VALVULAS E REGISTROS (0,5M DE ALTURA) PARA PROTEÇÃO DE VÁLVULAS E REGISTROS</t>
  </si>
  <si>
    <t>B. D. I</t>
  </si>
  <si>
    <t>TOTAL GERAL -  R$:</t>
  </si>
  <si>
    <t>OBRA</t>
  </si>
  <si>
    <t>Construção de Rede Adutora de Àgua</t>
  </si>
  <si>
    <t>LOCAL</t>
  </si>
  <si>
    <t>Alto Cordeiro de Farias - Burro Magro - Tenente Portela - RS</t>
  </si>
  <si>
    <t>Local e Data</t>
  </si>
  <si>
    <t>Nome / Razão Social e  CNPJ</t>
  </si>
  <si>
    <t>Assinatura Respons. Técnico e do Respons. Legal da Empresa</t>
  </si>
  <si>
    <t>Carimbo da 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</si>
</sst>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10" fontId="6" fillId="3" borderId="1" xfId="0" applyNumberFormat="1" applyFont="1" applyFill="1" applyBorder="1" applyAlignment="1">
      <alignment horizontal="center" vertical="center" wrapText="1"/>
    </xf>
    <xf numFmtId="4" fontId="0" fillId="0" borderId="3" xfId="0" applyNumberFormat="1" applyBorder="1" applyAlignment="1">
      <alignment vertical="center"/>
    </xf>
    <xf numFmtId="4" fontId="1" fillId="3" borderId="2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8" fillId="3" borderId="2" xfId="0" applyNumberFormat="1" applyFont="1" applyFill="1" applyBorder="1" applyAlignment="1">
      <alignment vertical="center"/>
    </xf>
    <xf numFmtId="0" fontId="7" fillId="0" borderId="7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4" fontId="1" fillId="4" borderId="1" xfId="0" applyNumberFormat="1" applyFont="1" applyFill="1" applyBorder="1" applyAlignment="1">
      <alignment horizontal="center" vertical="center"/>
    </xf>
    <xf numFmtId="4" fontId="0" fillId="4" borderId="1" xfId="0" applyNumberFormat="1" applyFill="1" applyBorder="1" applyAlignment="1">
      <alignment vertical="center"/>
    </xf>
    <xf numFmtId="4" fontId="1" fillId="4" borderId="1" xfId="0" applyNumberFormat="1" applyFont="1" applyFill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5" borderId="13" xfId="0" applyFont="1" applyFill="1" applyBorder="1" applyAlignment="1">
      <alignment horizontal="left" vertical="center"/>
    </xf>
    <xf numFmtId="0" fontId="2" fillId="5" borderId="14" xfId="0" applyFont="1" applyFill="1" applyBorder="1" applyAlignment="1">
      <alignment horizontal="center" vertical="center"/>
    </xf>
    <xf numFmtId="0" fontId="0" fillId="5" borderId="15" xfId="0" applyFill="1" applyBorder="1" applyAlignment="1">
      <alignment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4" fontId="1" fillId="0" borderId="11" xfId="0" applyNumberFormat="1" applyFont="1" applyBorder="1" applyAlignment="1">
      <alignment horizontal="center" vertical="center"/>
    </xf>
    <xf numFmtId="4" fontId="6" fillId="0" borderId="0" xfId="0" applyNumberFormat="1" applyFont="1" applyAlignment="1">
      <alignment horizontal="left" vertical="center"/>
    </xf>
    <xf numFmtId="0" fontId="6" fillId="0" borderId="1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39052-31BB-486A-B135-421807C53B27}">
  <dimension ref="A1:J80"/>
  <sheetViews>
    <sheetView tabSelected="1" view="pageLayout" zoomScaleNormal="100" workbookViewId="0">
      <selection activeCell="B9" sqref="B9:D9"/>
    </sheetView>
  </sheetViews>
  <sheetFormatPr defaultRowHeight="14.4" x14ac:dyDescent="0.3"/>
  <cols>
    <col min="1" max="1" width="5.21875" style="1" customWidth="1"/>
    <col min="2" max="2" width="5.6640625" style="1" customWidth="1"/>
    <col min="3" max="3" width="6.5546875" style="1" customWidth="1"/>
    <col min="4" max="4" width="60.77734375" style="2" customWidth="1"/>
    <col min="5" max="5" width="6.44140625" style="1" customWidth="1"/>
    <col min="6" max="6" width="7.44140625" style="3" customWidth="1"/>
    <col min="7" max="7" width="9.5546875" style="4" customWidth="1"/>
    <col min="8" max="8" width="10" style="4" customWidth="1"/>
    <col min="9" max="9" width="10" style="4" bestFit="1" customWidth="1"/>
    <col min="10" max="10" width="11.5546875" style="4" customWidth="1"/>
  </cols>
  <sheetData>
    <row r="1" spans="1:10" ht="16.2" thickBot="1" x14ac:dyDescent="0.35">
      <c r="A1" s="38" t="s">
        <v>204</v>
      </c>
      <c r="B1" s="39"/>
      <c r="C1" s="40"/>
      <c r="D1" s="41" t="s">
        <v>205</v>
      </c>
    </row>
    <row r="2" spans="1:10" ht="16.2" thickBot="1" x14ac:dyDescent="0.35">
      <c r="A2" s="38" t="s">
        <v>206</v>
      </c>
      <c r="B2" s="39"/>
      <c r="C2" s="40"/>
      <c r="D2" s="41" t="s">
        <v>207</v>
      </c>
    </row>
    <row r="3" spans="1:10" ht="15.6" x14ac:dyDescent="0.3">
      <c r="H3" s="13" t="s">
        <v>202</v>
      </c>
      <c r="I3" s="14">
        <v>0.28870000000000001</v>
      </c>
    </row>
    <row r="4" spans="1:10" ht="58.2" thickBot="1" x14ac:dyDescent="0.35">
      <c r="A4" s="29" t="s">
        <v>0</v>
      </c>
      <c r="B4" s="29" t="s">
        <v>1</v>
      </c>
      <c r="C4" s="29" t="s">
        <v>2</v>
      </c>
      <c r="D4" s="30" t="s">
        <v>3</v>
      </c>
      <c r="E4" s="11" t="s">
        <v>4</v>
      </c>
      <c r="F4" s="5" t="s">
        <v>5</v>
      </c>
      <c r="G4" s="6" t="s">
        <v>6</v>
      </c>
      <c r="H4" s="6" t="s">
        <v>7</v>
      </c>
      <c r="I4" s="6" t="s">
        <v>8</v>
      </c>
      <c r="J4" s="6"/>
    </row>
    <row r="5" spans="1:10" ht="24.6" customHeight="1" thickBot="1" x14ac:dyDescent="0.35">
      <c r="A5" s="35" t="s">
        <v>10</v>
      </c>
      <c r="B5" s="36"/>
      <c r="C5" s="36"/>
      <c r="D5" s="37"/>
      <c r="E5" s="28"/>
      <c r="F5" s="9"/>
      <c r="G5" s="10"/>
      <c r="H5" s="10"/>
      <c r="I5" s="10"/>
      <c r="J5" s="10"/>
    </row>
    <row r="6" spans="1:10" ht="22.2" customHeight="1" x14ac:dyDescent="0.3">
      <c r="A6" s="31" t="s">
        <v>11</v>
      </c>
      <c r="B6" s="32" t="s">
        <v>12</v>
      </c>
      <c r="C6" s="33"/>
      <c r="D6" s="34"/>
      <c r="E6" s="7"/>
      <c r="F6" s="9"/>
      <c r="G6" s="10"/>
      <c r="H6" s="10"/>
      <c r="I6" s="10"/>
      <c r="J6" s="10"/>
    </row>
    <row r="7" spans="1:10" ht="22.8" customHeight="1" x14ac:dyDescent="0.3">
      <c r="A7" s="21" t="s">
        <v>13</v>
      </c>
      <c r="B7" s="22" t="s">
        <v>14</v>
      </c>
      <c r="C7" s="23"/>
      <c r="D7" s="24"/>
      <c r="E7" s="21"/>
      <c r="F7" s="25"/>
      <c r="G7" s="26"/>
      <c r="H7" s="26"/>
      <c r="I7" s="26"/>
      <c r="J7" s="26">
        <f>I8</f>
        <v>295</v>
      </c>
    </row>
    <row r="8" spans="1:10" ht="28.8" x14ac:dyDescent="0.3">
      <c r="A8" s="7" t="s">
        <v>15</v>
      </c>
      <c r="B8" s="7" t="s">
        <v>9</v>
      </c>
      <c r="C8" s="7" t="s">
        <v>16</v>
      </c>
      <c r="D8" s="8" t="s">
        <v>17</v>
      </c>
      <c r="E8" s="7" t="s">
        <v>18</v>
      </c>
      <c r="F8" s="9">
        <v>100</v>
      </c>
      <c r="G8" s="10">
        <v>2.29</v>
      </c>
      <c r="H8" s="17">
        <f>ROUND((G8*$I$3+G8),2)</f>
        <v>2.95</v>
      </c>
      <c r="I8" s="10">
        <f>ROUND((F8*H8),2)</f>
        <v>295</v>
      </c>
      <c r="J8" s="10"/>
    </row>
    <row r="9" spans="1:10" ht="26.4" customHeight="1" x14ac:dyDescent="0.3">
      <c r="A9" s="21" t="s">
        <v>19</v>
      </c>
      <c r="B9" s="22" t="s">
        <v>20</v>
      </c>
      <c r="C9" s="23"/>
      <c r="D9" s="24"/>
      <c r="E9" s="21"/>
      <c r="F9" s="25"/>
      <c r="G9" s="26"/>
      <c r="H9" s="27"/>
      <c r="I9" s="26"/>
      <c r="J9" s="26">
        <f>SUM(I10:I22)</f>
        <v>43613.509999999995</v>
      </c>
    </row>
    <row r="10" spans="1:10" ht="28.8" x14ac:dyDescent="0.3">
      <c r="A10" s="7" t="s">
        <v>21</v>
      </c>
      <c r="B10" s="7" t="s">
        <v>22</v>
      </c>
      <c r="C10" s="7" t="s">
        <v>23</v>
      </c>
      <c r="D10" s="8" t="s">
        <v>24</v>
      </c>
      <c r="E10" s="7" t="s">
        <v>25</v>
      </c>
      <c r="F10" s="9">
        <v>1</v>
      </c>
      <c r="G10" s="10">
        <v>11723.99</v>
      </c>
      <c r="H10" s="17">
        <f>ROUND((G10*$I$3+G10),2)</f>
        <v>15108.71</v>
      </c>
      <c r="I10" s="10">
        <f t="shared" ref="I10:I71" si="0">ROUND((F10*H10),2)</f>
        <v>15108.71</v>
      </c>
      <c r="J10" s="10"/>
    </row>
    <row r="11" spans="1:10" ht="43.2" x14ac:dyDescent="0.3">
      <c r="A11" s="7" t="s">
        <v>26</v>
      </c>
      <c r="B11" s="7" t="s">
        <v>22</v>
      </c>
      <c r="C11" s="7" t="s">
        <v>27</v>
      </c>
      <c r="D11" s="8" t="s">
        <v>28</v>
      </c>
      <c r="E11" s="7" t="s">
        <v>25</v>
      </c>
      <c r="F11" s="9">
        <v>1</v>
      </c>
      <c r="G11" s="10">
        <v>2150</v>
      </c>
      <c r="H11" s="17">
        <f>ROUND((G11*$I$3+G11),2)</f>
        <v>2770.71</v>
      </c>
      <c r="I11" s="10">
        <f t="shared" si="0"/>
        <v>2770.71</v>
      </c>
      <c r="J11" s="10"/>
    </row>
    <row r="12" spans="1:10" ht="28.8" x14ac:dyDescent="0.3">
      <c r="A12" s="7" t="s">
        <v>29</v>
      </c>
      <c r="B12" s="7" t="s">
        <v>9</v>
      </c>
      <c r="C12" s="7" t="s">
        <v>30</v>
      </c>
      <c r="D12" s="8" t="s">
        <v>31</v>
      </c>
      <c r="E12" s="7" t="s">
        <v>32</v>
      </c>
      <c r="F12" s="9">
        <v>146</v>
      </c>
      <c r="G12" s="10">
        <v>59</v>
      </c>
      <c r="H12" s="17">
        <f>ROUND((G12*$I$3+G12),2)</f>
        <v>76.03</v>
      </c>
      <c r="I12" s="10">
        <f t="shared" si="0"/>
        <v>11100.38</v>
      </c>
      <c r="J12" s="10"/>
    </row>
    <row r="13" spans="1:10" ht="28.8" x14ac:dyDescent="0.3">
      <c r="A13" s="7" t="s">
        <v>33</v>
      </c>
      <c r="B13" s="7" t="s">
        <v>34</v>
      </c>
      <c r="C13" s="7" t="s">
        <v>35</v>
      </c>
      <c r="D13" s="8" t="s">
        <v>36</v>
      </c>
      <c r="E13" s="7" t="s">
        <v>37</v>
      </c>
      <c r="F13" s="9">
        <v>1</v>
      </c>
      <c r="G13" s="10">
        <v>1464.7</v>
      </c>
      <c r="H13" s="17">
        <f>ROUND((G13*$I$3+G13),2)</f>
        <v>1887.56</v>
      </c>
      <c r="I13" s="10">
        <f t="shared" si="0"/>
        <v>1887.56</v>
      </c>
      <c r="J13" s="10"/>
    </row>
    <row r="14" spans="1:10" ht="27" customHeight="1" x14ac:dyDescent="0.3">
      <c r="A14" s="7" t="s">
        <v>38</v>
      </c>
      <c r="B14" s="7" t="s">
        <v>39</v>
      </c>
      <c r="C14" s="7" t="s">
        <v>40</v>
      </c>
      <c r="D14" s="8" t="s">
        <v>41</v>
      </c>
      <c r="E14" s="7" t="s">
        <v>42</v>
      </c>
      <c r="F14" s="9">
        <v>5</v>
      </c>
      <c r="G14" s="10">
        <v>75.55</v>
      </c>
      <c r="H14" s="17">
        <f>ROUND((G14*$I$3+G14),2)</f>
        <v>97.36</v>
      </c>
      <c r="I14" s="10">
        <f t="shared" si="0"/>
        <v>486.8</v>
      </c>
      <c r="J14" s="10"/>
    </row>
    <row r="15" spans="1:10" ht="115.2" x14ac:dyDescent="0.3">
      <c r="A15" s="7" t="s">
        <v>43</v>
      </c>
      <c r="B15" s="7" t="s">
        <v>22</v>
      </c>
      <c r="C15" s="7" t="s">
        <v>44</v>
      </c>
      <c r="D15" s="8" t="s">
        <v>45</v>
      </c>
      <c r="E15" s="7" t="s">
        <v>25</v>
      </c>
      <c r="F15" s="9">
        <v>1</v>
      </c>
      <c r="G15" s="10">
        <v>2065.31</v>
      </c>
      <c r="H15" s="17">
        <f>ROUND((G15*$I$3+G15),2)</f>
        <v>2661.56</v>
      </c>
      <c r="I15" s="10">
        <f t="shared" si="0"/>
        <v>2661.56</v>
      </c>
      <c r="J15" s="10"/>
    </row>
    <row r="16" spans="1:10" ht="86.4" x14ac:dyDescent="0.3">
      <c r="A16" s="7" t="s">
        <v>46</v>
      </c>
      <c r="B16" s="7" t="s">
        <v>9</v>
      </c>
      <c r="C16" s="7" t="s">
        <v>47</v>
      </c>
      <c r="D16" s="8" t="s">
        <v>48</v>
      </c>
      <c r="E16" s="7" t="s">
        <v>32</v>
      </c>
      <c r="F16" s="9">
        <v>40</v>
      </c>
      <c r="G16" s="10">
        <v>99.47</v>
      </c>
      <c r="H16" s="17">
        <f>ROUND((G16*$I$3+G16),2)</f>
        <v>128.19</v>
      </c>
      <c r="I16" s="10">
        <f t="shared" si="0"/>
        <v>5127.6000000000004</v>
      </c>
      <c r="J16" s="10"/>
    </row>
    <row r="17" spans="1:10" ht="28.8" x14ac:dyDescent="0.3">
      <c r="A17" s="7" t="s">
        <v>49</v>
      </c>
      <c r="B17" s="7" t="s">
        <v>9</v>
      </c>
      <c r="C17" s="7" t="s">
        <v>50</v>
      </c>
      <c r="D17" s="8" t="s">
        <v>51</v>
      </c>
      <c r="E17" s="7" t="s">
        <v>52</v>
      </c>
      <c r="F17" s="9">
        <v>1</v>
      </c>
      <c r="G17" s="10">
        <v>293.47000000000003</v>
      </c>
      <c r="H17" s="17">
        <f>ROUND((G17*$I$3+G17),2)</f>
        <v>378.19</v>
      </c>
      <c r="I17" s="10">
        <f t="shared" si="0"/>
        <v>378.19</v>
      </c>
      <c r="J17" s="10"/>
    </row>
    <row r="18" spans="1:10" ht="72" x14ac:dyDescent="0.3">
      <c r="A18" s="7" t="s">
        <v>53</v>
      </c>
      <c r="B18" s="7" t="s">
        <v>39</v>
      </c>
      <c r="C18" s="7" t="s">
        <v>54</v>
      </c>
      <c r="D18" s="8" t="s">
        <v>55</v>
      </c>
      <c r="E18" s="7" t="s">
        <v>32</v>
      </c>
      <c r="F18" s="9">
        <v>149.5</v>
      </c>
      <c r="G18" s="10">
        <v>13.47</v>
      </c>
      <c r="H18" s="17">
        <f>ROUND((G18*$I$3+G18),2)</f>
        <v>17.36</v>
      </c>
      <c r="I18" s="10">
        <f t="shared" si="0"/>
        <v>2595.3200000000002</v>
      </c>
      <c r="J18" s="10"/>
    </row>
    <row r="19" spans="1:10" ht="86.4" x14ac:dyDescent="0.3">
      <c r="A19" s="7" t="s">
        <v>56</v>
      </c>
      <c r="B19" s="7" t="s">
        <v>22</v>
      </c>
      <c r="C19" s="7" t="s">
        <v>57</v>
      </c>
      <c r="D19" s="8" t="s">
        <v>58</v>
      </c>
      <c r="E19" s="7" t="s">
        <v>25</v>
      </c>
      <c r="F19" s="9">
        <v>1</v>
      </c>
      <c r="G19" s="10">
        <v>777.9</v>
      </c>
      <c r="H19" s="17">
        <f>ROUND((G19*$I$3+G19),2)</f>
        <v>1002.48</v>
      </c>
      <c r="I19" s="10">
        <f t="shared" si="0"/>
        <v>1002.48</v>
      </c>
      <c r="J19" s="10"/>
    </row>
    <row r="20" spans="1:10" ht="28.8" x14ac:dyDescent="0.3">
      <c r="A20" s="7" t="s">
        <v>59</v>
      </c>
      <c r="B20" s="7" t="s">
        <v>22</v>
      </c>
      <c r="C20" s="7" t="s">
        <v>60</v>
      </c>
      <c r="D20" s="8" t="s">
        <v>61</v>
      </c>
      <c r="E20" s="7" t="s">
        <v>25</v>
      </c>
      <c r="F20" s="9">
        <v>1</v>
      </c>
      <c r="G20" s="10">
        <v>179</v>
      </c>
      <c r="H20" s="17">
        <f>ROUND((G20*$I$3+G20),2)</f>
        <v>230.68</v>
      </c>
      <c r="I20" s="10">
        <f t="shared" si="0"/>
        <v>230.68</v>
      </c>
      <c r="J20" s="10"/>
    </row>
    <row r="21" spans="1:10" ht="43.2" x14ac:dyDescent="0.3">
      <c r="A21" s="7" t="s">
        <v>62</v>
      </c>
      <c r="B21" s="7" t="s">
        <v>9</v>
      </c>
      <c r="C21" s="7" t="s">
        <v>63</v>
      </c>
      <c r="D21" s="8" t="s">
        <v>64</v>
      </c>
      <c r="E21" s="7" t="s">
        <v>32</v>
      </c>
      <c r="F21" s="9">
        <v>28</v>
      </c>
      <c r="G21" s="10">
        <v>6.13</v>
      </c>
      <c r="H21" s="17">
        <f>ROUND((G21*$I$3+G21),2)</f>
        <v>7.9</v>
      </c>
      <c r="I21" s="10">
        <f t="shared" si="0"/>
        <v>221.2</v>
      </c>
      <c r="J21" s="10"/>
    </row>
    <row r="22" spans="1:10" ht="43.2" x14ac:dyDescent="0.3">
      <c r="A22" s="7" t="s">
        <v>65</v>
      </c>
      <c r="B22" s="7" t="s">
        <v>9</v>
      </c>
      <c r="C22" s="7" t="s">
        <v>66</v>
      </c>
      <c r="D22" s="8" t="s">
        <v>67</v>
      </c>
      <c r="E22" s="7" t="s">
        <v>32</v>
      </c>
      <c r="F22" s="9">
        <v>6.5</v>
      </c>
      <c r="G22" s="10">
        <v>5.05</v>
      </c>
      <c r="H22" s="17">
        <f>ROUND((G22*$I$3+G22),2)</f>
        <v>6.51</v>
      </c>
      <c r="I22" s="10">
        <f t="shared" si="0"/>
        <v>42.32</v>
      </c>
      <c r="J22" s="10"/>
    </row>
    <row r="23" spans="1:10" ht="22.2" customHeight="1" x14ac:dyDescent="0.3">
      <c r="A23" s="21" t="s">
        <v>68</v>
      </c>
      <c r="B23" s="22" t="s">
        <v>69</v>
      </c>
      <c r="C23" s="23"/>
      <c r="D23" s="24"/>
      <c r="E23" s="21"/>
      <c r="F23" s="25"/>
      <c r="G23" s="26"/>
      <c r="H23" s="27"/>
      <c r="I23" s="26"/>
      <c r="J23" s="26">
        <f>SUM(I24:I49)</f>
        <v>8219.7000000000007</v>
      </c>
    </row>
    <row r="24" spans="1:10" ht="28.8" x14ac:dyDescent="0.3">
      <c r="A24" s="7" t="s">
        <v>70</v>
      </c>
      <c r="B24" s="7" t="s">
        <v>9</v>
      </c>
      <c r="C24" s="7" t="s">
        <v>16</v>
      </c>
      <c r="D24" s="8" t="s">
        <v>17</v>
      </c>
      <c r="E24" s="7" t="s">
        <v>18</v>
      </c>
      <c r="F24" s="9">
        <v>94.71</v>
      </c>
      <c r="G24" s="10">
        <v>2.29</v>
      </c>
      <c r="H24" s="17">
        <f>ROUND((G24*$I$3+G24),2)</f>
        <v>2.95</v>
      </c>
      <c r="I24" s="10">
        <f t="shared" si="0"/>
        <v>279.39</v>
      </c>
      <c r="J24" s="10"/>
    </row>
    <row r="25" spans="1:10" ht="43.2" x14ac:dyDescent="0.3">
      <c r="A25" s="7" t="s">
        <v>71</v>
      </c>
      <c r="B25" s="7" t="s">
        <v>9</v>
      </c>
      <c r="C25" s="7" t="s">
        <v>72</v>
      </c>
      <c r="D25" s="8" t="s">
        <v>73</v>
      </c>
      <c r="E25" s="7" t="s">
        <v>32</v>
      </c>
      <c r="F25" s="9">
        <v>10</v>
      </c>
      <c r="G25" s="10">
        <v>35.28</v>
      </c>
      <c r="H25" s="17">
        <f>ROUND((G25*$I$3+G25),2)</f>
        <v>45.47</v>
      </c>
      <c r="I25" s="10">
        <f t="shared" si="0"/>
        <v>454.7</v>
      </c>
      <c r="J25" s="10"/>
    </row>
    <row r="26" spans="1:10" ht="28.8" x14ac:dyDescent="0.3">
      <c r="A26" s="7" t="s">
        <v>74</v>
      </c>
      <c r="B26" s="7" t="s">
        <v>9</v>
      </c>
      <c r="C26" s="7" t="s">
        <v>75</v>
      </c>
      <c r="D26" s="8" t="s">
        <v>76</v>
      </c>
      <c r="E26" s="7" t="s">
        <v>77</v>
      </c>
      <c r="F26" s="9">
        <v>1.1000000000000001</v>
      </c>
      <c r="G26" s="10">
        <v>58.46</v>
      </c>
      <c r="H26" s="17">
        <f>ROUND((G26*$I$3+G26),2)</f>
        <v>75.34</v>
      </c>
      <c r="I26" s="10">
        <f t="shared" si="0"/>
        <v>82.87</v>
      </c>
      <c r="J26" s="10"/>
    </row>
    <row r="27" spans="1:10" ht="24" customHeight="1" x14ac:dyDescent="0.3">
      <c r="A27" s="7" t="s">
        <v>78</v>
      </c>
      <c r="B27" s="7" t="s">
        <v>9</v>
      </c>
      <c r="C27" s="7" t="s">
        <v>79</v>
      </c>
      <c r="D27" s="8" t="s">
        <v>80</v>
      </c>
      <c r="E27" s="7" t="s">
        <v>77</v>
      </c>
      <c r="F27" s="9">
        <v>0.47</v>
      </c>
      <c r="G27" s="10">
        <v>35.450000000000003</v>
      </c>
      <c r="H27" s="17">
        <f>ROUND((G27*$I$3+G27),2)</f>
        <v>45.68</v>
      </c>
      <c r="I27" s="10">
        <f t="shared" si="0"/>
        <v>21.47</v>
      </c>
      <c r="J27" s="10"/>
    </row>
    <row r="28" spans="1:10" ht="28.8" x14ac:dyDescent="0.3">
      <c r="A28" s="7" t="s">
        <v>81</v>
      </c>
      <c r="B28" s="7" t="s">
        <v>9</v>
      </c>
      <c r="C28" s="7" t="s">
        <v>82</v>
      </c>
      <c r="D28" s="8" t="s">
        <v>83</v>
      </c>
      <c r="E28" s="7" t="s">
        <v>77</v>
      </c>
      <c r="F28" s="9">
        <v>0.83</v>
      </c>
      <c r="G28" s="10">
        <v>349.68</v>
      </c>
      <c r="H28" s="17">
        <f>ROUND((G28*$I$3+G28),2)</f>
        <v>450.63</v>
      </c>
      <c r="I28" s="10">
        <f t="shared" si="0"/>
        <v>374.02</v>
      </c>
      <c r="J28" s="10"/>
    </row>
    <row r="29" spans="1:10" ht="28.8" x14ac:dyDescent="0.3">
      <c r="A29" s="7" t="s">
        <v>84</v>
      </c>
      <c r="B29" s="7" t="s">
        <v>39</v>
      </c>
      <c r="C29" s="7" t="s">
        <v>85</v>
      </c>
      <c r="D29" s="8" t="s">
        <v>86</v>
      </c>
      <c r="E29" s="7" t="s">
        <v>42</v>
      </c>
      <c r="F29" s="9">
        <v>0.26</v>
      </c>
      <c r="G29" s="10">
        <v>2352.31</v>
      </c>
      <c r="H29" s="17">
        <f>ROUND((G29*$I$3+G29),2)</f>
        <v>3031.42</v>
      </c>
      <c r="I29" s="10">
        <f t="shared" si="0"/>
        <v>788.17</v>
      </c>
      <c r="J29" s="10"/>
    </row>
    <row r="30" spans="1:10" ht="28.8" x14ac:dyDescent="0.3">
      <c r="A30" s="7" t="s">
        <v>87</v>
      </c>
      <c r="B30" s="7" t="s">
        <v>9</v>
      </c>
      <c r="C30" s="7" t="s">
        <v>88</v>
      </c>
      <c r="D30" s="8" t="s">
        <v>89</v>
      </c>
      <c r="E30" s="7" t="s">
        <v>18</v>
      </c>
      <c r="F30" s="9">
        <v>4.67</v>
      </c>
      <c r="G30" s="10">
        <v>29.71</v>
      </c>
      <c r="H30" s="17">
        <f>ROUND((G30*$I$3+G30),2)</f>
        <v>38.29</v>
      </c>
      <c r="I30" s="10">
        <f t="shared" si="0"/>
        <v>178.81</v>
      </c>
      <c r="J30" s="10"/>
    </row>
    <row r="31" spans="1:10" ht="72" x14ac:dyDescent="0.3">
      <c r="A31" s="7" t="s">
        <v>90</v>
      </c>
      <c r="B31" s="7" t="s">
        <v>9</v>
      </c>
      <c r="C31" s="7" t="s">
        <v>91</v>
      </c>
      <c r="D31" s="8" t="s">
        <v>92</v>
      </c>
      <c r="E31" s="7" t="s">
        <v>18</v>
      </c>
      <c r="F31" s="9">
        <v>19.440000000000001</v>
      </c>
      <c r="G31" s="10">
        <v>54.79</v>
      </c>
      <c r="H31" s="17">
        <f>ROUND((G31*$I$3+G31),2)</f>
        <v>70.61</v>
      </c>
      <c r="I31" s="10">
        <f t="shared" si="0"/>
        <v>1372.66</v>
      </c>
      <c r="J31" s="10"/>
    </row>
    <row r="32" spans="1:10" ht="57.6" x14ac:dyDescent="0.3">
      <c r="A32" s="7" t="s">
        <v>93</v>
      </c>
      <c r="B32" s="7" t="s">
        <v>9</v>
      </c>
      <c r="C32" s="7" t="s">
        <v>94</v>
      </c>
      <c r="D32" s="8" t="s">
        <v>95</v>
      </c>
      <c r="E32" s="7" t="s">
        <v>18</v>
      </c>
      <c r="F32" s="9">
        <v>9.61</v>
      </c>
      <c r="G32" s="10">
        <v>37.549999999999997</v>
      </c>
      <c r="H32" s="17">
        <f>ROUND((G32*$I$3+G32),2)</f>
        <v>48.39</v>
      </c>
      <c r="I32" s="10">
        <f t="shared" si="0"/>
        <v>465.03</v>
      </c>
      <c r="J32" s="10"/>
    </row>
    <row r="33" spans="1:10" ht="72" x14ac:dyDescent="0.3">
      <c r="A33" s="7" t="s">
        <v>96</v>
      </c>
      <c r="B33" s="7" t="s">
        <v>9</v>
      </c>
      <c r="C33" s="7" t="s">
        <v>97</v>
      </c>
      <c r="D33" s="8" t="s">
        <v>98</v>
      </c>
      <c r="E33" s="7" t="s">
        <v>18</v>
      </c>
      <c r="F33" s="9">
        <v>9.61</v>
      </c>
      <c r="G33" s="10">
        <v>16.399999999999999</v>
      </c>
      <c r="H33" s="17">
        <f>ROUND((G33*$I$3+G33),2)</f>
        <v>21.13</v>
      </c>
      <c r="I33" s="10">
        <f t="shared" si="0"/>
        <v>203.06</v>
      </c>
      <c r="J33" s="10"/>
    </row>
    <row r="34" spans="1:10" ht="43.2" x14ac:dyDescent="0.3">
      <c r="A34" s="7" t="s">
        <v>99</v>
      </c>
      <c r="B34" s="7" t="s">
        <v>9</v>
      </c>
      <c r="C34" s="7" t="s">
        <v>100</v>
      </c>
      <c r="D34" s="8" t="s">
        <v>101</v>
      </c>
      <c r="E34" s="7" t="s">
        <v>18</v>
      </c>
      <c r="F34" s="9">
        <v>1.68</v>
      </c>
      <c r="G34" s="10">
        <v>461.47</v>
      </c>
      <c r="H34" s="17">
        <f>ROUND((G34*$I$3+G34),2)</f>
        <v>594.70000000000005</v>
      </c>
      <c r="I34" s="10">
        <f t="shared" si="0"/>
        <v>999.1</v>
      </c>
      <c r="J34" s="10"/>
    </row>
    <row r="35" spans="1:10" ht="57.6" x14ac:dyDescent="0.3">
      <c r="A35" s="7" t="s">
        <v>102</v>
      </c>
      <c r="B35" s="7" t="s">
        <v>9</v>
      </c>
      <c r="C35" s="7" t="s">
        <v>103</v>
      </c>
      <c r="D35" s="8" t="s">
        <v>104</v>
      </c>
      <c r="E35" s="7" t="s">
        <v>18</v>
      </c>
      <c r="F35" s="9">
        <v>0.24</v>
      </c>
      <c r="G35" s="10">
        <v>462.03</v>
      </c>
      <c r="H35" s="17">
        <f>ROUND((G35*$I$3+G35),2)</f>
        <v>595.41999999999996</v>
      </c>
      <c r="I35" s="10">
        <f t="shared" si="0"/>
        <v>142.9</v>
      </c>
      <c r="J35" s="10"/>
    </row>
    <row r="36" spans="1:10" ht="43.2" x14ac:dyDescent="0.3">
      <c r="A36" s="7" t="s">
        <v>105</v>
      </c>
      <c r="B36" s="7" t="s">
        <v>9</v>
      </c>
      <c r="C36" s="7" t="s">
        <v>106</v>
      </c>
      <c r="D36" s="8" t="s">
        <v>107</v>
      </c>
      <c r="E36" s="7" t="s">
        <v>32</v>
      </c>
      <c r="F36" s="9">
        <v>11.85</v>
      </c>
      <c r="G36" s="10">
        <v>6.26</v>
      </c>
      <c r="H36" s="17">
        <f>ROUND((G36*$I$3+G36),2)</f>
        <v>8.07</v>
      </c>
      <c r="I36" s="10">
        <f t="shared" si="0"/>
        <v>95.63</v>
      </c>
      <c r="J36" s="10"/>
    </row>
    <row r="37" spans="1:10" ht="28.8" x14ac:dyDescent="0.3">
      <c r="A37" s="7" t="s">
        <v>108</v>
      </c>
      <c r="B37" s="7" t="s">
        <v>34</v>
      </c>
      <c r="C37" s="7" t="s">
        <v>109</v>
      </c>
      <c r="D37" s="8" t="s">
        <v>110</v>
      </c>
      <c r="E37" s="7" t="s">
        <v>37</v>
      </c>
      <c r="F37" s="9">
        <v>1</v>
      </c>
      <c r="G37" s="10">
        <v>3.48</v>
      </c>
      <c r="H37" s="17">
        <f>ROUND((G37*$I$3+G37),2)</f>
        <v>4.4800000000000004</v>
      </c>
      <c r="I37" s="10">
        <f t="shared" si="0"/>
        <v>4.4800000000000004</v>
      </c>
      <c r="J37" s="10"/>
    </row>
    <row r="38" spans="1:10" ht="28.8" x14ac:dyDescent="0.3">
      <c r="A38" s="7" t="s">
        <v>111</v>
      </c>
      <c r="B38" s="7" t="s">
        <v>34</v>
      </c>
      <c r="C38" s="7" t="s">
        <v>112</v>
      </c>
      <c r="D38" s="8" t="s">
        <v>113</v>
      </c>
      <c r="E38" s="7" t="s">
        <v>37</v>
      </c>
      <c r="F38" s="9">
        <v>1</v>
      </c>
      <c r="G38" s="10">
        <v>65.47</v>
      </c>
      <c r="H38" s="17">
        <f>ROUND((G38*$I$3+G38),2)</f>
        <v>84.37</v>
      </c>
      <c r="I38" s="10">
        <f t="shared" si="0"/>
        <v>84.37</v>
      </c>
      <c r="J38" s="10"/>
    </row>
    <row r="39" spans="1:10" ht="43.2" x14ac:dyDescent="0.3">
      <c r="A39" s="7" t="s">
        <v>114</v>
      </c>
      <c r="B39" s="7" t="s">
        <v>9</v>
      </c>
      <c r="C39" s="7" t="s">
        <v>115</v>
      </c>
      <c r="D39" s="8" t="s">
        <v>116</v>
      </c>
      <c r="E39" s="7" t="s">
        <v>32</v>
      </c>
      <c r="F39" s="9">
        <v>23.7</v>
      </c>
      <c r="G39" s="10">
        <v>2.76</v>
      </c>
      <c r="H39" s="17">
        <f>ROUND((G39*$I$3+G39),2)</f>
        <v>3.56</v>
      </c>
      <c r="I39" s="10">
        <f t="shared" si="0"/>
        <v>84.37</v>
      </c>
      <c r="J39" s="10"/>
    </row>
    <row r="40" spans="1:10" ht="43.2" x14ac:dyDescent="0.3">
      <c r="A40" s="7" t="s">
        <v>117</v>
      </c>
      <c r="B40" s="7" t="s">
        <v>9</v>
      </c>
      <c r="C40" s="7" t="s">
        <v>118</v>
      </c>
      <c r="D40" s="8" t="s">
        <v>119</v>
      </c>
      <c r="E40" s="7" t="s">
        <v>52</v>
      </c>
      <c r="F40" s="9">
        <v>1</v>
      </c>
      <c r="G40" s="10">
        <v>25.31</v>
      </c>
      <c r="H40" s="17">
        <f>ROUND((G40*$I$3+G40),2)</f>
        <v>32.619999999999997</v>
      </c>
      <c r="I40" s="10">
        <f t="shared" si="0"/>
        <v>32.619999999999997</v>
      </c>
      <c r="J40" s="10"/>
    </row>
    <row r="41" spans="1:10" ht="43.2" x14ac:dyDescent="0.3">
      <c r="A41" s="7" t="s">
        <v>120</v>
      </c>
      <c r="B41" s="7" t="s">
        <v>9</v>
      </c>
      <c r="C41" s="7" t="s">
        <v>121</v>
      </c>
      <c r="D41" s="8" t="s">
        <v>122</v>
      </c>
      <c r="E41" s="7" t="s">
        <v>52</v>
      </c>
      <c r="F41" s="9">
        <v>1</v>
      </c>
      <c r="G41" s="10">
        <v>14.65</v>
      </c>
      <c r="H41" s="17">
        <f>ROUND((G41*$I$3+G41),2)</f>
        <v>18.88</v>
      </c>
      <c r="I41" s="10">
        <f t="shared" si="0"/>
        <v>18.88</v>
      </c>
      <c r="J41" s="10"/>
    </row>
    <row r="42" spans="1:10" ht="57.6" x14ac:dyDescent="0.3">
      <c r="A42" s="7" t="s">
        <v>123</v>
      </c>
      <c r="B42" s="7" t="s">
        <v>9</v>
      </c>
      <c r="C42" s="7" t="s">
        <v>124</v>
      </c>
      <c r="D42" s="8" t="s">
        <v>125</v>
      </c>
      <c r="E42" s="7" t="s">
        <v>18</v>
      </c>
      <c r="F42" s="9">
        <v>38.869999999999997</v>
      </c>
      <c r="G42" s="10">
        <v>2.87</v>
      </c>
      <c r="H42" s="17">
        <f>ROUND((G42*$I$3+G42),2)</f>
        <v>3.7</v>
      </c>
      <c r="I42" s="10">
        <f t="shared" si="0"/>
        <v>143.82</v>
      </c>
      <c r="J42" s="10"/>
    </row>
    <row r="43" spans="1:10" ht="72" x14ac:dyDescent="0.3">
      <c r="A43" s="7" t="s">
        <v>126</v>
      </c>
      <c r="B43" s="7" t="s">
        <v>9</v>
      </c>
      <c r="C43" s="7" t="s">
        <v>127</v>
      </c>
      <c r="D43" s="8" t="s">
        <v>128</v>
      </c>
      <c r="E43" s="7" t="s">
        <v>18</v>
      </c>
      <c r="F43" s="9">
        <v>38.869999999999997</v>
      </c>
      <c r="G43" s="10">
        <v>27.86</v>
      </c>
      <c r="H43" s="17">
        <f>ROUND((G43*$I$3+G43),2)</f>
        <v>35.9</v>
      </c>
      <c r="I43" s="10">
        <f t="shared" si="0"/>
        <v>1395.43</v>
      </c>
      <c r="J43" s="10"/>
    </row>
    <row r="44" spans="1:10" ht="43.2" x14ac:dyDescent="0.3">
      <c r="A44" s="7" t="s">
        <v>129</v>
      </c>
      <c r="B44" s="7" t="s">
        <v>9</v>
      </c>
      <c r="C44" s="7" t="s">
        <v>130</v>
      </c>
      <c r="D44" s="8" t="s">
        <v>131</v>
      </c>
      <c r="E44" s="7" t="s">
        <v>77</v>
      </c>
      <c r="F44" s="9">
        <v>0.37</v>
      </c>
      <c r="G44" s="10">
        <v>301.14999999999998</v>
      </c>
      <c r="H44" s="17">
        <f>ROUND((G44*$I$3+G44),2)</f>
        <v>388.09</v>
      </c>
      <c r="I44" s="10">
        <f t="shared" si="0"/>
        <v>143.59</v>
      </c>
      <c r="J44" s="10"/>
    </row>
    <row r="45" spans="1:10" ht="31.2" customHeight="1" x14ac:dyDescent="0.3">
      <c r="A45" s="7" t="s">
        <v>132</v>
      </c>
      <c r="B45" s="7" t="s">
        <v>39</v>
      </c>
      <c r="C45" s="7" t="s">
        <v>40</v>
      </c>
      <c r="D45" s="8" t="s">
        <v>41</v>
      </c>
      <c r="E45" s="7" t="s">
        <v>42</v>
      </c>
      <c r="F45" s="9">
        <v>0.2</v>
      </c>
      <c r="G45" s="10">
        <v>75.55</v>
      </c>
      <c r="H45" s="17">
        <f>ROUND((G45*$I$3+G45),2)</f>
        <v>97.36</v>
      </c>
      <c r="I45" s="10">
        <f t="shared" si="0"/>
        <v>19.47</v>
      </c>
      <c r="J45" s="10"/>
    </row>
    <row r="46" spans="1:10" ht="28.8" x14ac:dyDescent="0.3">
      <c r="A46" s="7" t="s">
        <v>133</v>
      </c>
      <c r="B46" s="7" t="s">
        <v>9</v>
      </c>
      <c r="C46" s="7" t="s">
        <v>134</v>
      </c>
      <c r="D46" s="8" t="s">
        <v>135</v>
      </c>
      <c r="E46" s="7" t="s">
        <v>18</v>
      </c>
      <c r="F46" s="9">
        <v>38.869999999999997</v>
      </c>
      <c r="G46" s="10">
        <v>12.52</v>
      </c>
      <c r="H46" s="17">
        <f>ROUND((G46*$I$3+G46),2)</f>
        <v>16.13</v>
      </c>
      <c r="I46" s="10">
        <f t="shared" si="0"/>
        <v>626.97</v>
      </c>
      <c r="J46" s="10"/>
    </row>
    <row r="47" spans="1:10" ht="28.8" x14ac:dyDescent="0.3">
      <c r="A47" s="7" t="s">
        <v>136</v>
      </c>
      <c r="B47" s="7" t="s">
        <v>9</v>
      </c>
      <c r="C47" s="7" t="s">
        <v>137</v>
      </c>
      <c r="D47" s="8" t="s">
        <v>138</v>
      </c>
      <c r="E47" s="7" t="s">
        <v>18</v>
      </c>
      <c r="F47" s="9">
        <v>38.869999999999997</v>
      </c>
      <c r="G47" s="10">
        <v>1.87</v>
      </c>
      <c r="H47" s="17">
        <f>ROUND((G47*$I$3+G47),2)</f>
        <v>2.41</v>
      </c>
      <c r="I47" s="10">
        <f t="shared" si="0"/>
        <v>93.68</v>
      </c>
      <c r="J47" s="10"/>
    </row>
    <row r="48" spans="1:10" ht="43.2" x14ac:dyDescent="0.3">
      <c r="A48" s="7" t="s">
        <v>139</v>
      </c>
      <c r="B48" s="7" t="s">
        <v>34</v>
      </c>
      <c r="C48" s="7" t="s">
        <v>140</v>
      </c>
      <c r="D48" s="8" t="s">
        <v>141</v>
      </c>
      <c r="E48" s="7" t="s">
        <v>37</v>
      </c>
      <c r="F48" s="9">
        <v>1</v>
      </c>
      <c r="G48" s="10">
        <v>48.86</v>
      </c>
      <c r="H48" s="17">
        <f>ROUND((G48*$I$3+G48),2)</f>
        <v>62.97</v>
      </c>
      <c r="I48" s="10">
        <f t="shared" si="0"/>
        <v>62.97</v>
      </c>
      <c r="J48" s="10"/>
    </row>
    <row r="49" spans="1:10" ht="28.8" x14ac:dyDescent="0.3">
      <c r="A49" s="7" t="s">
        <v>142</v>
      </c>
      <c r="B49" s="7" t="s">
        <v>34</v>
      </c>
      <c r="C49" s="7" t="s">
        <v>143</v>
      </c>
      <c r="D49" s="8" t="s">
        <v>144</v>
      </c>
      <c r="E49" s="7" t="s">
        <v>37</v>
      </c>
      <c r="F49" s="9">
        <v>1</v>
      </c>
      <c r="G49" s="10">
        <v>39.76</v>
      </c>
      <c r="H49" s="17">
        <f>ROUND((G49*$I$3+G49),2)</f>
        <v>51.24</v>
      </c>
      <c r="I49" s="10">
        <f t="shared" si="0"/>
        <v>51.24</v>
      </c>
      <c r="J49" s="10"/>
    </row>
    <row r="50" spans="1:10" ht="24" customHeight="1" x14ac:dyDescent="0.3">
      <c r="A50" s="21" t="s">
        <v>145</v>
      </c>
      <c r="B50" s="22" t="s">
        <v>146</v>
      </c>
      <c r="C50" s="23"/>
      <c r="D50" s="24"/>
      <c r="E50" s="21"/>
      <c r="F50" s="25"/>
      <c r="G50" s="26"/>
      <c r="H50" s="27"/>
      <c r="I50" s="26"/>
      <c r="J50" s="26">
        <f>SUM(I51:I57)</f>
        <v>63178.18</v>
      </c>
    </row>
    <row r="51" spans="1:10" ht="43.2" x14ac:dyDescent="0.3">
      <c r="A51" s="7" t="s">
        <v>147</v>
      </c>
      <c r="B51" s="7" t="s">
        <v>9</v>
      </c>
      <c r="C51" s="7" t="s">
        <v>148</v>
      </c>
      <c r="D51" s="8" t="s">
        <v>149</v>
      </c>
      <c r="E51" s="7" t="s">
        <v>77</v>
      </c>
      <c r="F51" s="9">
        <v>177.6</v>
      </c>
      <c r="G51" s="10">
        <v>2.11</v>
      </c>
      <c r="H51" s="17">
        <f>ROUND((G51*$I$3+G51),2)</f>
        <v>2.72</v>
      </c>
      <c r="I51" s="10">
        <f t="shared" si="0"/>
        <v>483.07</v>
      </c>
      <c r="J51" s="10"/>
    </row>
    <row r="52" spans="1:10" ht="72" x14ac:dyDescent="0.3">
      <c r="A52" s="7" t="s">
        <v>150</v>
      </c>
      <c r="B52" s="7" t="s">
        <v>9</v>
      </c>
      <c r="C52" s="7" t="s">
        <v>151</v>
      </c>
      <c r="D52" s="8" t="s">
        <v>152</v>
      </c>
      <c r="E52" s="7" t="s">
        <v>77</v>
      </c>
      <c r="F52" s="9">
        <v>175.97</v>
      </c>
      <c r="G52" s="10">
        <v>8.9909999999999997</v>
      </c>
      <c r="H52" s="17">
        <f>ROUND((G52*$I$3+G52),2)</f>
        <v>11.59</v>
      </c>
      <c r="I52" s="10">
        <f t="shared" si="0"/>
        <v>2039.49</v>
      </c>
      <c r="J52" s="10"/>
    </row>
    <row r="53" spans="1:10" ht="86.4" x14ac:dyDescent="0.3">
      <c r="A53" s="7" t="s">
        <v>153</v>
      </c>
      <c r="B53" s="7" t="s">
        <v>39</v>
      </c>
      <c r="C53" s="7" t="s">
        <v>154</v>
      </c>
      <c r="D53" s="8" t="s">
        <v>155</v>
      </c>
      <c r="E53" s="7" t="s">
        <v>32</v>
      </c>
      <c r="F53" s="12">
        <v>1085</v>
      </c>
      <c r="G53" s="10">
        <v>31.91</v>
      </c>
      <c r="H53" s="17">
        <f>ROUND((G53*$I$3+G53),2)</f>
        <v>41.12</v>
      </c>
      <c r="I53" s="10">
        <f t="shared" si="0"/>
        <v>44615.199999999997</v>
      </c>
      <c r="J53" s="10"/>
    </row>
    <row r="54" spans="1:10" ht="28.8" x14ac:dyDescent="0.3">
      <c r="A54" s="7" t="s">
        <v>156</v>
      </c>
      <c r="B54" s="7" t="s">
        <v>39</v>
      </c>
      <c r="C54" s="7" t="s">
        <v>157</v>
      </c>
      <c r="D54" s="8" t="s">
        <v>158</v>
      </c>
      <c r="E54" s="7" t="s">
        <v>32</v>
      </c>
      <c r="F54" s="9">
        <v>930</v>
      </c>
      <c r="G54" s="10">
        <v>2.4700000000000002</v>
      </c>
      <c r="H54" s="17">
        <f>ROUND((G54*$I$3+G54),2)</f>
        <v>3.18</v>
      </c>
      <c r="I54" s="10">
        <f t="shared" si="0"/>
        <v>2957.4</v>
      </c>
      <c r="J54" s="10"/>
    </row>
    <row r="55" spans="1:10" ht="86.4" x14ac:dyDescent="0.3">
      <c r="A55" s="7" t="s">
        <v>159</v>
      </c>
      <c r="B55" s="7" t="s">
        <v>39</v>
      </c>
      <c r="C55" s="7" t="s">
        <v>160</v>
      </c>
      <c r="D55" s="8" t="s">
        <v>161</v>
      </c>
      <c r="E55" s="7" t="s">
        <v>32</v>
      </c>
      <c r="F55" s="12">
        <v>1096.5</v>
      </c>
      <c r="G55" s="10">
        <v>4.67</v>
      </c>
      <c r="H55" s="17">
        <f>ROUND((G55*$I$3+G55),2)</f>
        <v>6.02</v>
      </c>
      <c r="I55" s="10">
        <f t="shared" si="0"/>
        <v>6600.93</v>
      </c>
      <c r="J55" s="10"/>
    </row>
    <row r="56" spans="1:10" ht="28.8" x14ac:dyDescent="0.3">
      <c r="A56" s="7" t="s">
        <v>162</v>
      </c>
      <c r="B56" s="7" t="s">
        <v>9</v>
      </c>
      <c r="C56" s="7" t="s">
        <v>50</v>
      </c>
      <c r="D56" s="8" t="s">
        <v>51</v>
      </c>
      <c r="E56" s="7" t="s">
        <v>52</v>
      </c>
      <c r="F56" s="9">
        <v>1</v>
      </c>
      <c r="G56" s="10">
        <v>293.47000000000003</v>
      </c>
      <c r="H56" s="17">
        <f>ROUND((G56*$I$3+G56),2)</f>
        <v>378.19</v>
      </c>
      <c r="I56" s="10">
        <f t="shared" si="0"/>
        <v>378.19</v>
      </c>
      <c r="J56" s="10"/>
    </row>
    <row r="57" spans="1:10" ht="28.8" x14ac:dyDescent="0.3">
      <c r="A57" s="7" t="s">
        <v>163</v>
      </c>
      <c r="B57" s="7" t="s">
        <v>9</v>
      </c>
      <c r="C57" s="7" t="s">
        <v>164</v>
      </c>
      <c r="D57" s="8" t="s">
        <v>165</v>
      </c>
      <c r="E57" s="7" t="s">
        <v>32</v>
      </c>
      <c r="F57" s="9">
        <v>155</v>
      </c>
      <c r="G57" s="10">
        <v>30.56</v>
      </c>
      <c r="H57" s="17">
        <f>ROUND((G57*$I$3+G57),2)</f>
        <v>39.380000000000003</v>
      </c>
      <c r="I57" s="10">
        <f t="shared" si="0"/>
        <v>6103.9</v>
      </c>
      <c r="J57" s="10"/>
    </row>
    <row r="58" spans="1:10" ht="27" customHeight="1" x14ac:dyDescent="0.3">
      <c r="A58" s="21" t="s">
        <v>166</v>
      </c>
      <c r="B58" s="22" t="s">
        <v>167</v>
      </c>
      <c r="C58" s="23"/>
      <c r="D58" s="24"/>
      <c r="E58" s="21"/>
      <c r="F58" s="25"/>
      <c r="G58" s="26"/>
      <c r="H58" s="27"/>
      <c r="I58" s="26"/>
      <c r="J58" s="26">
        <f>SUM(I59:I62)</f>
        <v>914.5</v>
      </c>
    </row>
    <row r="59" spans="1:10" ht="57.6" x14ac:dyDescent="0.3">
      <c r="A59" s="7" t="s">
        <v>168</v>
      </c>
      <c r="B59" s="7" t="s">
        <v>9</v>
      </c>
      <c r="C59" s="7" t="s">
        <v>169</v>
      </c>
      <c r="D59" s="8" t="s">
        <v>170</v>
      </c>
      <c r="E59" s="7" t="s">
        <v>32</v>
      </c>
      <c r="F59" s="9">
        <v>9</v>
      </c>
      <c r="G59" s="10">
        <v>22.82</v>
      </c>
      <c r="H59" s="17">
        <f>ROUND((G59*$I$3+G59),2)</f>
        <v>29.41</v>
      </c>
      <c r="I59" s="10">
        <f t="shared" si="0"/>
        <v>264.69</v>
      </c>
      <c r="J59" s="10"/>
    </row>
    <row r="60" spans="1:10" ht="57.6" x14ac:dyDescent="0.3">
      <c r="A60" s="7" t="s">
        <v>171</v>
      </c>
      <c r="B60" s="7" t="s">
        <v>9</v>
      </c>
      <c r="C60" s="7" t="s">
        <v>172</v>
      </c>
      <c r="D60" s="8" t="s">
        <v>173</v>
      </c>
      <c r="E60" s="7" t="s">
        <v>32</v>
      </c>
      <c r="F60" s="9">
        <v>11.5</v>
      </c>
      <c r="G60" s="10">
        <v>29.14</v>
      </c>
      <c r="H60" s="17">
        <f>ROUND((G60*$I$3+G60),2)</f>
        <v>37.549999999999997</v>
      </c>
      <c r="I60" s="10">
        <f t="shared" si="0"/>
        <v>431.83</v>
      </c>
      <c r="J60" s="10"/>
    </row>
    <row r="61" spans="1:10" ht="43.2" x14ac:dyDescent="0.3">
      <c r="A61" s="7" t="s">
        <v>174</v>
      </c>
      <c r="B61" s="7" t="s">
        <v>9</v>
      </c>
      <c r="C61" s="7" t="s">
        <v>175</v>
      </c>
      <c r="D61" s="8" t="s">
        <v>176</v>
      </c>
      <c r="E61" s="7" t="s">
        <v>32</v>
      </c>
      <c r="F61" s="9">
        <v>12</v>
      </c>
      <c r="G61" s="10">
        <v>5.31</v>
      </c>
      <c r="H61" s="17">
        <f>ROUND((G61*$I$3+G61),2)</f>
        <v>6.84</v>
      </c>
      <c r="I61" s="10">
        <f t="shared" si="0"/>
        <v>82.08</v>
      </c>
      <c r="J61" s="10"/>
    </row>
    <row r="62" spans="1:10" ht="28.8" x14ac:dyDescent="0.3">
      <c r="A62" s="7" t="s">
        <v>177</v>
      </c>
      <c r="B62" s="7" t="s">
        <v>9</v>
      </c>
      <c r="C62" s="7" t="s">
        <v>178</v>
      </c>
      <c r="D62" s="8" t="s">
        <v>179</v>
      </c>
      <c r="E62" s="7" t="s">
        <v>52</v>
      </c>
      <c r="F62" s="9">
        <v>2</v>
      </c>
      <c r="G62" s="10">
        <v>52.73</v>
      </c>
      <c r="H62" s="17">
        <f>ROUND((G62*$I$3+G62),2)</f>
        <v>67.95</v>
      </c>
      <c r="I62" s="10">
        <f t="shared" si="0"/>
        <v>135.9</v>
      </c>
      <c r="J62" s="10"/>
    </row>
    <row r="63" spans="1:10" ht="21.6" customHeight="1" x14ac:dyDescent="0.3">
      <c r="A63" s="21" t="s">
        <v>180</v>
      </c>
      <c r="B63" s="22" t="s">
        <v>181</v>
      </c>
      <c r="C63" s="23"/>
      <c r="D63" s="24"/>
      <c r="E63" s="21"/>
      <c r="F63" s="25"/>
      <c r="G63" s="26"/>
      <c r="H63" s="27"/>
      <c r="I63" s="26"/>
      <c r="J63" s="26">
        <f>SUM(I64:I71)</f>
        <v>6501.18</v>
      </c>
    </row>
    <row r="64" spans="1:10" ht="43.2" x14ac:dyDescent="0.3">
      <c r="A64" s="7" t="s">
        <v>182</v>
      </c>
      <c r="B64" s="7" t="s">
        <v>9</v>
      </c>
      <c r="C64" s="7" t="s">
        <v>148</v>
      </c>
      <c r="D64" s="8" t="s">
        <v>149</v>
      </c>
      <c r="E64" s="7" t="s">
        <v>77</v>
      </c>
      <c r="F64" s="9">
        <v>2.4</v>
      </c>
      <c r="G64" s="10">
        <v>2.11</v>
      </c>
      <c r="H64" s="17">
        <f>ROUND((G64*$I$3+G64),2)</f>
        <v>2.72</v>
      </c>
      <c r="I64" s="10">
        <f t="shared" si="0"/>
        <v>6.53</v>
      </c>
      <c r="J64" s="10"/>
    </row>
    <row r="65" spans="1:10" ht="72" x14ac:dyDescent="0.3">
      <c r="A65" s="7" t="s">
        <v>183</v>
      </c>
      <c r="B65" s="7" t="s">
        <v>9</v>
      </c>
      <c r="C65" s="7" t="s">
        <v>151</v>
      </c>
      <c r="D65" s="8" t="s">
        <v>152</v>
      </c>
      <c r="E65" s="7" t="s">
        <v>77</v>
      </c>
      <c r="F65" s="9">
        <v>2.4</v>
      </c>
      <c r="G65" s="10">
        <v>9.99</v>
      </c>
      <c r="H65" s="17">
        <f>ROUND((G65*$I$3+G65),2)</f>
        <v>12.87</v>
      </c>
      <c r="I65" s="10">
        <f t="shared" si="0"/>
        <v>30.89</v>
      </c>
      <c r="J65" s="10"/>
    </row>
    <row r="66" spans="1:10" ht="28.8" x14ac:dyDescent="0.3">
      <c r="A66" s="7" t="s">
        <v>184</v>
      </c>
      <c r="B66" s="7" t="s">
        <v>9</v>
      </c>
      <c r="C66" s="7" t="s">
        <v>185</v>
      </c>
      <c r="D66" s="8" t="s">
        <v>186</v>
      </c>
      <c r="E66" s="7" t="s">
        <v>52</v>
      </c>
      <c r="F66" s="9">
        <v>1</v>
      </c>
      <c r="G66" s="10">
        <v>125.14</v>
      </c>
      <c r="H66" s="17">
        <f>ROUND((G66*$I$3+G66),2)</f>
        <v>161.27000000000001</v>
      </c>
      <c r="I66" s="10">
        <f t="shared" si="0"/>
        <v>161.27000000000001</v>
      </c>
      <c r="J66" s="10"/>
    </row>
    <row r="67" spans="1:10" ht="28.8" x14ac:dyDescent="0.3">
      <c r="A67" s="7" t="s">
        <v>187</v>
      </c>
      <c r="B67" s="7" t="s">
        <v>34</v>
      </c>
      <c r="C67" s="7" t="s">
        <v>188</v>
      </c>
      <c r="D67" s="8" t="s">
        <v>189</v>
      </c>
      <c r="E67" s="7" t="s">
        <v>37</v>
      </c>
      <c r="F67" s="9">
        <v>1</v>
      </c>
      <c r="G67" s="10">
        <v>158.82</v>
      </c>
      <c r="H67" s="17">
        <f>ROUND((G67*$I$3+G67),2)</f>
        <v>204.67</v>
      </c>
      <c r="I67" s="10">
        <f t="shared" si="0"/>
        <v>204.67</v>
      </c>
      <c r="J67" s="10"/>
    </row>
    <row r="68" spans="1:10" ht="72" x14ac:dyDescent="0.3">
      <c r="A68" s="7" t="s">
        <v>190</v>
      </c>
      <c r="B68" s="7" t="s">
        <v>39</v>
      </c>
      <c r="C68" s="7" t="s">
        <v>191</v>
      </c>
      <c r="D68" s="8" t="s">
        <v>192</v>
      </c>
      <c r="E68" s="7" t="s">
        <v>32</v>
      </c>
      <c r="F68" s="12">
        <v>1035</v>
      </c>
      <c r="G68" s="10">
        <v>3.98</v>
      </c>
      <c r="H68" s="17">
        <f>ROUND((G68*$I$3+G68),2)</f>
        <v>5.13</v>
      </c>
      <c r="I68" s="10">
        <f t="shared" si="0"/>
        <v>5309.55</v>
      </c>
      <c r="J68" s="10"/>
    </row>
    <row r="69" spans="1:10" ht="28.8" x14ac:dyDescent="0.3">
      <c r="A69" s="7" t="s">
        <v>193</v>
      </c>
      <c r="B69" s="7" t="s">
        <v>34</v>
      </c>
      <c r="C69" s="7" t="s">
        <v>194</v>
      </c>
      <c r="D69" s="8" t="s">
        <v>195</v>
      </c>
      <c r="E69" s="7" t="s">
        <v>37</v>
      </c>
      <c r="F69" s="9">
        <v>1</v>
      </c>
      <c r="G69" s="10">
        <v>19.78</v>
      </c>
      <c r="H69" s="17">
        <f>ROUND((G69*$I$3+G69),2)</f>
        <v>25.49</v>
      </c>
      <c r="I69" s="10">
        <f t="shared" si="0"/>
        <v>25.49</v>
      </c>
      <c r="J69" s="10"/>
    </row>
    <row r="70" spans="1:10" ht="28.8" x14ac:dyDescent="0.3">
      <c r="A70" s="7" t="s">
        <v>196</v>
      </c>
      <c r="B70" s="7" t="s">
        <v>9</v>
      </c>
      <c r="C70" s="7" t="s">
        <v>197</v>
      </c>
      <c r="D70" s="8" t="s">
        <v>198</v>
      </c>
      <c r="E70" s="7" t="s">
        <v>52</v>
      </c>
      <c r="F70" s="9">
        <v>3</v>
      </c>
      <c r="G70" s="10">
        <v>138.31</v>
      </c>
      <c r="H70" s="17">
        <f>ROUND((G70*$I$3+G70),2)</f>
        <v>178.24</v>
      </c>
      <c r="I70" s="10">
        <f t="shared" si="0"/>
        <v>534.72</v>
      </c>
      <c r="J70" s="10"/>
    </row>
    <row r="71" spans="1:10" ht="58.2" thickBot="1" x14ac:dyDescent="0.35">
      <c r="A71" s="7" t="s">
        <v>199</v>
      </c>
      <c r="B71" s="7" t="s">
        <v>39</v>
      </c>
      <c r="C71" s="7" t="s">
        <v>200</v>
      </c>
      <c r="D71" s="8" t="s">
        <v>201</v>
      </c>
      <c r="E71" s="7" t="s">
        <v>25</v>
      </c>
      <c r="F71" s="9">
        <v>3</v>
      </c>
      <c r="G71" s="10">
        <v>58.99</v>
      </c>
      <c r="H71" s="17">
        <f>ROUND((G71*$I$3+G71),2)</f>
        <v>76.02</v>
      </c>
      <c r="I71" s="15">
        <f t="shared" si="0"/>
        <v>228.06</v>
      </c>
      <c r="J71" s="15"/>
    </row>
    <row r="72" spans="1:10" ht="16.2" thickBot="1" x14ac:dyDescent="0.35">
      <c r="E72" s="19" t="s">
        <v>203</v>
      </c>
      <c r="F72" s="19"/>
      <c r="G72" s="19"/>
      <c r="H72" s="20"/>
      <c r="I72" s="16">
        <f>SUM(I8:I71)</f>
        <v>122722.06999999999</v>
      </c>
      <c r="J72" s="18">
        <f>SUM(J7:J71)</f>
        <v>122722.06999999998</v>
      </c>
    </row>
    <row r="73" spans="1:10" ht="15.6" x14ac:dyDescent="0.3">
      <c r="A73" s="48"/>
      <c r="B73" s="48"/>
      <c r="C73" s="48"/>
      <c r="D73" s="48"/>
      <c r="E73" s="48"/>
    </row>
    <row r="74" spans="1:10" ht="15.6" x14ac:dyDescent="0.3">
      <c r="A74" s="42" t="s">
        <v>208</v>
      </c>
      <c r="H74" s="47" t="s">
        <v>211</v>
      </c>
    </row>
    <row r="76" spans="1:10" x14ac:dyDescent="0.3">
      <c r="A76" s="43"/>
      <c r="B76" s="43"/>
      <c r="C76" s="43"/>
      <c r="D76" s="43"/>
      <c r="E76" s="43"/>
      <c r="F76" s="43"/>
    </row>
    <row r="77" spans="1:10" x14ac:dyDescent="0.3">
      <c r="A77" s="42" t="s">
        <v>209</v>
      </c>
    </row>
    <row r="79" spans="1:10" x14ac:dyDescent="0.3">
      <c r="A79" s="44"/>
      <c r="B79" s="44"/>
      <c r="C79" s="44"/>
      <c r="D79" s="45"/>
      <c r="E79" s="44"/>
      <c r="F79" s="46"/>
    </row>
    <row r="80" spans="1:10" x14ac:dyDescent="0.3">
      <c r="A80" s="42" t="s">
        <v>210</v>
      </c>
    </row>
  </sheetData>
  <mergeCells count="12">
    <mergeCell ref="B63:D63"/>
    <mergeCell ref="E72:H72"/>
    <mergeCell ref="A1:C1"/>
    <mergeCell ref="A2:C2"/>
    <mergeCell ref="A73:E73"/>
    <mergeCell ref="A76:F76"/>
    <mergeCell ref="B6:D6"/>
    <mergeCell ref="B7:D7"/>
    <mergeCell ref="B9:D9"/>
    <mergeCell ref="B23:D23"/>
    <mergeCell ref="B50:D50"/>
    <mergeCell ref="B58:D58"/>
  </mergeCells>
  <pageMargins left="0.51181102362204722" right="0.51181102362204722" top="0.78740157480314965" bottom="0.59055118110236227" header="0.31496062992125984" footer="0.31496062992125984"/>
  <pageSetup paperSize="9" orientation="landscape" r:id="rId1"/>
  <headerFooter>
    <oddHeader>&amp;L&amp;"-,Negrito"&amp;UEstado do Rio Grande do Sul
Município de Tenente Portela&amp;C&amp;"-,Negrito"&amp;16&amp;UPlanilha  Orçamentária&amp;R&amp;"-,Negrito"&amp;UProcesso Licitatóorio Nr. 236/2020
Tomada de Preços Nr. 25/2020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 1</dc:creator>
  <cp:lastModifiedBy>LICITA 1</cp:lastModifiedBy>
  <cp:lastPrinted>2020-11-11T11:48:44Z</cp:lastPrinted>
  <dcterms:created xsi:type="dcterms:W3CDTF">2020-11-11T11:32:30Z</dcterms:created>
  <dcterms:modified xsi:type="dcterms:W3CDTF">2020-11-11T11:56:47Z</dcterms:modified>
</cp:coreProperties>
</file>