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ecnew\Desktop\Tp.30.20.(247).Pavim.POLIEDR.Bairro Ipiranga.(10.12,,11,00)\"/>
    </mc:Choice>
  </mc:AlternateContent>
  <xr:revisionPtr revIDLastSave="0" documentId="8_{B1C3670F-96AE-4A58-AE58-472BB50CDBD6}" xr6:coauthVersionLast="45" xr6:coauthVersionMax="45" xr10:uidLastSave="{00000000-0000-0000-0000-000000000000}"/>
  <bookViews>
    <workbookView xWindow="-108" yWindow="-108" windowWidth="23256" windowHeight="12576" xr2:uid="{634ED4B7-6309-4F83-BA35-9E5A10AFFA73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" i="1" l="1"/>
  <c r="I15" i="1" s="1"/>
  <c r="I8" i="1"/>
  <c r="I17" i="1"/>
  <c r="I18" i="1"/>
  <c r="I24" i="1"/>
  <c r="I26" i="1"/>
  <c r="J25" i="1" s="1"/>
  <c r="H8" i="1"/>
  <c r="H9" i="1"/>
  <c r="I9" i="1" s="1"/>
  <c r="H11" i="1"/>
  <c r="I11" i="1" s="1"/>
  <c r="J10" i="1" s="1"/>
  <c r="H13" i="1"/>
  <c r="I13" i="1" s="1"/>
  <c r="H14" i="1"/>
  <c r="I14" i="1" s="1"/>
  <c r="H17" i="1"/>
  <c r="H18" i="1"/>
  <c r="H19" i="1"/>
  <c r="I19" i="1" s="1"/>
  <c r="H20" i="1"/>
  <c r="I20" i="1" s="1"/>
  <c r="H22" i="1"/>
  <c r="I22" i="1" s="1"/>
  <c r="H23" i="1"/>
  <c r="I23" i="1" s="1"/>
  <c r="H24" i="1"/>
  <c r="H26" i="1"/>
  <c r="H7" i="1"/>
  <c r="I7" i="1" s="1"/>
  <c r="J6" i="1" s="1"/>
  <c r="J16" i="1" l="1"/>
  <c r="J27" i="1" s="1"/>
  <c r="J21" i="1"/>
  <c r="J12" i="1"/>
  <c r="I27" i="1"/>
</calcChain>
</file>

<file path=xl/sharedStrings.xml><?xml version="1.0" encoding="utf-8"?>
<sst xmlns="http://schemas.openxmlformats.org/spreadsheetml/2006/main" count="109" uniqueCount="88">
  <si>
    <t>Item</t>
  </si>
  <si>
    <t>Fonte</t>
  </si>
  <si>
    <t>Código</t>
  </si>
  <si>
    <t>Descrição</t>
  </si>
  <si>
    <t>Unidade</t>
  </si>
  <si>
    <t>Quantidade</t>
  </si>
  <si>
    <t>Custo Unitário (sem BDI) (R$)</t>
  </si>
  <si>
    <t>Preço Unitário (com BDI) (R$)</t>
  </si>
  <si>
    <t>Preço Total
(R$)</t>
  </si>
  <si>
    <t>SINAPI</t>
  </si>
  <si>
    <t>PAVIMENTAÇÃO DE RUAS DA CIDADE COM PEDRAS IRREGULARES DE BASALTO - RUAS BAIRRO IPIRANGA</t>
  </si>
  <si>
    <t>1.</t>
  </si>
  <si>
    <t xml:space="preserve">PAVIMENTAÇÃO RUAS GETÚLIO VARGAS, JÚLIO DE CASTILHOS E INDEPENDÊNCIA </t>
  </si>
  <si>
    <t>1.1.</t>
  </si>
  <si>
    <t>TERRAPLANAGEM (movimentação de terra, escarificação, carga descarga e regularização final)</t>
  </si>
  <si>
    <t>1.1.1.</t>
  </si>
  <si>
    <t>101125</t>
  </si>
  <si>
    <t>ESCAVAÇÃO HORIZONTAL, INCLUINDO CARGA E DESCARGA EM SOLO DE 1A CATEGORIA COM TRATOR DE ESTEIRAS (150HP/LÂMINA: 3,18M3). AF_07/2020</t>
  </si>
  <si>
    <t>M3</t>
  </si>
  <si>
    <t>1.1.2.</t>
  </si>
  <si>
    <t>Composição</t>
  </si>
  <si>
    <t>D</t>
  </si>
  <si>
    <t>UMEDECIMENTO  E COMPACTAÇÃO DE SUBLEITO DE SOLO  PREDOMINANTEMENTE ARGILOSO</t>
  </si>
  <si>
    <t>M2</t>
  </si>
  <si>
    <t>1.1.3.</t>
  </si>
  <si>
    <t>100575</t>
  </si>
  <si>
    <t>REGULARIZAÇÃO DE SUPERFÍCIES COM MOTONIVELADORA. AF_11/2019</t>
  </si>
  <si>
    <t>1.2.</t>
  </si>
  <si>
    <t>Meio-Fio</t>
  </si>
  <si>
    <t>1.2.1.</t>
  </si>
  <si>
    <t>A</t>
  </si>
  <si>
    <t>FORNECIMENTO E ASSENTAMENTO DE GUIA (MEIO-FIO), CONFECCIONADO EM CONCRETO PRÉ-FABRICADO DO TIPO PRENSADO COM PERFEITO ACABAMENTO, DIMENSÕES 100X12X10X30 CM (COMPRIMENTO X BASE INFERIOR X BASE SUPERIOR X ALTURA)</t>
  </si>
  <si>
    <t>M</t>
  </si>
  <si>
    <t>1.3.</t>
  </si>
  <si>
    <t xml:space="preserve">Calçamento com pedras irregulares de basalto </t>
  </si>
  <si>
    <t>1.3.1.</t>
  </si>
  <si>
    <t>B</t>
  </si>
  <si>
    <t>FORNECIMENTO E ASSENTAMENTO DE PEDRAS IRREGULARES DE BASALTO DE PEDREIRA LEGALIZADA , (separação das pedras, fornecimento e distribuição do colchão de argila, assentamento das pedras e distribuição do pó de pedra varrido entre as pedras e compactação com rolo compactador vibratório cilíndrico de aço)</t>
  </si>
  <si>
    <t>1.3.2.</t>
  </si>
  <si>
    <t>SINAPI-I</t>
  </si>
  <si>
    <t>4741</t>
  </si>
  <si>
    <t>PÓ DE PEDRA</t>
  </si>
  <si>
    <t xml:space="preserve">M3    </t>
  </si>
  <si>
    <t>1.3.3.</t>
  </si>
  <si>
    <t>97915</t>
  </si>
  <si>
    <t>TRANSPORTE COM CAMINHÃO BASCULANTE DE 6 M³, EM VIA URBANA PAVIMENTADA, ADICIONAL PARA DMT EXCEDENTE A 30 KM (UNIDADE: M3XKM). AF_07/2020</t>
  </si>
  <si>
    <t>M3XKM</t>
  </si>
  <si>
    <t>1.4.</t>
  </si>
  <si>
    <t xml:space="preserve">Drenagem pluvial </t>
  </si>
  <si>
    <t>1.4.1.</t>
  </si>
  <si>
    <t>92210</t>
  </si>
  <si>
    <t>TUBO DE CONCRETO ARMADO PARA REDES COLETORAS DE ÁGUAS PLUVIAIS, TIPO PONTA E BOLSA, DIÂMETRO DE 400MM, JUNTA RÍGIDA COM ARGAMASSA, INSTALADO EM LOCAL COM BAIXO NÍVEL DE INTERFERÊNCIAS - FORNECIMENTO E ASSENTAMENTO</t>
  </si>
  <si>
    <t>1.4.2.</t>
  </si>
  <si>
    <t>L</t>
  </si>
  <si>
    <t>TUBO DE CONCRETO SIMPLES PARA REDES COLETORAS DE ÁGUAS PLUVIAIS, TIPO PONTA E BOLSA, DIÂMETRO DE 400MM, JUNTA RÍGIDA COM ARGAMASSA, INSTALADO EM LOCAL COM BAIXO NÍVEL DE INTERFERÊNCIAS - FORNECIMENTO E ASSENTAMENTO</t>
  </si>
  <si>
    <t>1.4.3.</t>
  </si>
  <si>
    <t>H</t>
  </si>
  <si>
    <t>TUBO DE CONCRETO SIMPLES PARA REDES COLETORAS DE ÁGUAS PLUVIAIS, DIÂMETRO DE 600 MM, TIPO PONTA E BOLSA, JUNTA RÍGIDA COM ARGAMASSA, INSTALADO EM LOCAL COM BAIXO NÍVEL DE INTERFERÊNCIAS - FORNECIMENTO E ASSENTAMENTO. AF_12/2015. (BASE 92212)</t>
  </si>
  <si>
    <t>1.4.4.</t>
  </si>
  <si>
    <t>C</t>
  </si>
  <si>
    <t xml:space="preserve">BOCA DE LOBO DIMENSÃO 1,00X1,00X1,00M, COM ALVENARIA EM TIJOLOS MACIÇOS ESP.:20CM REBOCADO INTERNAMENTE E GRADE EM BARRA CHATA DE ENCAIXE ESPESSURA 9,53MM E 76,2MM DE ALTURA COM DOBRADIÇAS </t>
  </si>
  <si>
    <t>UNIDADE</t>
  </si>
  <si>
    <t>1.5.</t>
  </si>
  <si>
    <t>MOVIMENTAÇÃO DE TERRA PARA TUBOS</t>
  </si>
  <si>
    <t>1.5.1.</t>
  </si>
  <si>
    <t>90105</t>
  </si>
  <si>
    <t>ESCAVAÇÃO MECANIZADA DE VALA COM PROFUNDIDADE ATÉ 1,5 M (MÉDIA ENTRE MONTANTE E JUSANTE/UMA COMPOSIÇÃO POR TRECHO) COM RETROESCAVADEIRA (CAPACIDADE DA CAÇAMBA DA RETRO: 0,26 M3 / POTÊNCIA: 88 HP), LARGURA MENOR QUE 0,8 M, EM SOLO DE 1A CATEGORIA, LOCAISCOM BAIXO NÍVEL DE INTERFERÊNCIA. AF_01/2015</t>
  </si>
  <si>
    <t>1.5.2.</t>
  </si>
  <si>
    <t>90106</t>
  </si>
  <si>
    <t>ESCAVAÇÃO MECANIZADA DE VALA COM PROFUNDIDADE ATÉ 1,5 M (MÉDIA ENTRE MONTANTE E JUSANTE/UMA COMPOSIÇÃO POR TRECHO) COM RETROESCAVADEIRA (CAPACIDADE DA CAÇAMBA DA RETRO: 0,26 M3 / POTÊNCIA: 88 HP), LARGURA DE 0,8 M A 1,5 M, EM SOLO DE 1A CATEGORIA, LOCAISCOM BAIXO NÍVEL DE INTERFERÊNCIA. AF_01/2015</t>
  </si>
  <si>
    <t>1.5.3.</t>
  </si>
  <si>
    <t>93378</t>
  </si>
  <si>
    <t>REATERRO E COMPACTAÇÃO MECANIZADO DE VALA COM RETROESCAVADEIRA (CAPACIDADE DA CAÇAMBA DA RETRO: 0,26 M³ / POTÊNCIA: 88 HP), LARGURA ATÉ 0,8 M, PROFUNDIDADE ATÉ 1,5 M, COM SOLO DE 1ª CATEGORIA EM LOCAIS COM BAIXO NÍVEL DE INTERFERÊNCIA. AF_04/2016 (COMPACTAÇÃO MECANIZADA TIPO SAPO OU SIMILAR)</t>
  </si>
  <si>
    <t>1.6.</t>
  </si>
  <si>
    <t>SINALIZAÇÃO</t>
  </si>
  <si>
    <t>1.6.1.</t>
  </si>
  <si>
    <t>J</t>
  </si>
  <si>
    <t xml:space="preserve">PLACA NOME DE RUA E DE SINALIZAÇÃO </t>
  </si>
  <si>
    <t>B. D. I</t>
  </si>
  <si>
    <t>OBRA</t>
  </si>
  <si>
    <t>LOCAL</t>
  </si>
  <si>
    <t>Pavimentação Poliédrica  (+) Drenagem Pluvial (+) Meio Fio</t>
  </si>
  <si>
    <t>Diversas Ruas j/ Bairro Ypiranga -  Saída p/ Miraguai- Cfe. Projeto Técnicdo</t>
  </si>
  <si>
    <t>Valor Total -  R$:...</t>
  </si>
  <si>
    <t>Local e Data</t>
  </si>
  <si>
    <t>Nome / Razão Social  e  CNPJ</t>
  </si>
  <si>
    <t>Assinat. Respons. Técnico e do Respons. Legal da Empresa</t>
  </si>
  <si>
    <t>Carimbo da Empresa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</si>
</sst>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u/>
      <sz val="8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u/>
      <sz val="12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4" fontId="0" fillId="0" borderId="0" xfId="0" applyNumberFormat="1" applyAlignment="1">
      <alignment vertical="center"/>
    </xf>
    <xf numFmtId="0" fontId="1" fillId="0" borderId="0" xfId="0" applyFont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 wrapText="1"/>
    </xf>
    <xf numFmtId="4" fontId="1" fillId="0" borderId="1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0" fontId="5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4" fontId="6" fillId="3" borderId="2" xfId="0" applyNumberFormat="1" applyFont="1" applyFill="1" applyBorder="1" applyAlignment="1">
      <alignment horizontal="center" vertical="center"/>
    </xf>
    <xf numFmtId="4" fontId="4" fillId="2" borderId="6" xfId="0" applyNumberFormat="1" applyFont="1" applyFill="1" applyBorder="1" applyAlignment="1">
      <alignment horizontal="center" vertical="center" wrapText="1"/>
    </xf>
    <xf numFmtId="10" fontId="6" fillId="3" borderId="5" xfId="0" applyNumberFormat="1" applyFont="1" applyFill="1" applyBorder="1" applyAlignment="1">
      <alignment horizontal="center" vertical="center"/>
    </xf>
    <xf numFmtId="10" fontId="6" fillId="3" borderId="5" xfId="0" applyNumberFormat="1" applyFont="1" applyFill="1" applyBorder="1" applyAlignment="1">
      <alignment vertical="center"/>
    </xf>
    <xf numFmtId="4" fontId="0" fillId="0" borderId="7" xfId="0" applyNumberFormat="1" applyBorder="1" applyAlignment="1">
      <alignment vertical="center"/>
    </xf>
    <xf numFmtId="4" fontId="7" fillId="3" borderId="5" xfId="0" applyNumberFormat="1" applyFont="1" applyFill="1" applyBorder="1" applyAlignment="1">
      <alignment vertical="center"/>
    </xf>
    <xf numFmtId="4" fontId="1" fillId="4" borderId="5" xfId="0" applyNumberFormat="1" applyFont="1" applyFill="1" applyBorder="1" applyAlignment="1">
      <alignment vertical="center"/>
    </xf>
    <xf numFmtId="0" fontId="2" fillId="4" borderId="1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left" vertical="center" wrapText="1"/>
    </xf>
    <xf numFmtId="0" fontId="4" fillId="4" borderId="3" xfId="0" applyFont="1" applyFill="1" applyBorder="1" applyAlignment="1">
      <alignment horizontal="left" vertical="center" wrapText="1"/>
    </xf>
    <xf numFmtId="0" fontId="4" fillId="4" borderId="4" xfId="0" applyFont="1" applyFill="1" applyBorder="1" applyAlignment="1">
      <alignment horizontal="left" vertical="center" wrapText="1"/>
    </xf>
    <xf numFmtId="4" fontId="1" fillId="4" borderId="1" xfId="0" applyNumberFormat="1" applyFont="1" applyFill="1" applyBorder="1" applyAlignment="1">
      <alignment horizontal="center" vertical="center"/>
    </xf>
    <xf numFmtId="4" fontId="0" fillId="4" borderId="1" xfId="0" applyNumberFormat="1" applyFill="1" applyBorder="1" applyAlignment="1">
      <alignment vertical="center"/>
    </xf>
    <xf numFmtId="4" fontId="1" fillId="4" borderId="1" xfId="0" applyNumberFormat="1" applyFont="1" applyFill="1" applyBorder="1" applyAlignment="1">
      <alignment vertical="center"/>
    </xf>
    <xf numFmtId="0" fontId="8" fillId="4" borderId="8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2" fillId="0" borderId="11" xfId="0" applyFont="1" applyBorder="1" applyAlignment="1">
      <alignment horizontal="center" vertical="center"/>
    </xf>
    <xf numFmtId="4" fontId="1" fillId="0" borderId="11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/>
    </xf>
    <xf numFmtId="4" fontId="1" fillId="0" borderId="11" xfId="0" applyNumberFormat="1" applyFont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4" fontId="1" fillId="0" borderId="0" xfId="0" applyNumberFormat="1" applyFont="1" applyAlignment="1">
      <alignment horizontal="left" vertical="center"/>
    </xf>
    <xf numFmtId="0" fontId="5" fillId="0" borderId="12" xfId="0" applyFont="1" applyBorder="1" applyAlignment="1">
      <alignment horizontal="center" vertical="center" wrapText="1"/>
    </xf>
    <xf numFmtId="0" fontId="5" fillId="0" borderId="12" xfId="0" applyFont="1" applyBorder="1" applyAlignment="1">
      <alignment vertical="center" wrapText="1"/>
    </xf>
    <xf numFmtId="0" fontId="5" fillId="0" borderId="13" xfId="0" applyFont="1" applyBorder="1" applyAlignment="1">
      <alignment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1" xfId="0" applyFont="1" applyBorder="1" applyAlignment="1">
      <alignment vertical="center" wrapText="1"/>
    </xf>
    <xf numFmtId="0" fontId="9" fillId="0" borderId="0" xfId="0" applyFont="1" applyAlignment="1">
      <alignment horizontal="left" vertical="center"/>
    </xf>
    <xf numFmtId="0" fontId="1" fillId="0" borderId="11" xfId="0" applyFont="1" applyBorder="1" applyAlignment="1">
      <alignment horizontal="left" vertical="center" wrapText="1"/>
    </xf>
    <xf numFmtId="4" fontId="0" fillId="0" borderId="11" xfId="0" applyNumberFormat="1" applyBorder="1" applyAlignment="1">
      <alignment vertical="center"/>
    </xf>
    <xf numFmtId="4" fontId="5" fillId="0" borderId="0" xfId="0" applyNumberFormat="1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71295C-ADF0-48D2-B1A3-428E2BC945D5}">
  <dimension ref="A1:J35"/>
  <sheetViews>
    <sheetView tabSelected="1" view="pageLayout" zoomScaleNormal="100" workbookViewId="0">
      <selection activeCell="H30" sqref="H30"/>
    </sheetView>
  </sheetViews>
  <sheetFormatPr defaultRowHeight="14.4" x14ac:dyDescent="0.3"/>
  <cols>
    <col min="1" max="1" width="4.77734375" style="1" customWidth="1"/>
    <col min="2" max="2" width="6.44140625" style="1" customWidth="1"/>
    <col min="3" max="3" width="6.6640625" style="1" customWidth="1"/>
    <col min="4" max="4" width="55.109375" style="13" customWidth="1"/>
    <col min="5" max="5" width="6.77734375" style="1" customWidth="1"/>
    <col min="6" max="6" width="8.88671875" style="2"/>
    <col min="7" max="7" width="9" style="3" bestFit="1" customWidth="1"/>
    <col min="8" max="8" width="9" style="15" bestFit="1" customWidth="1"/>
    <col min="9" max="9" width="10" style="3" bestFit="1" customWidth="1"/>
    <col min="10" max="10" width="12.109375" style="3" customWidth="1"/>
  </cols>
  <sheetData>
    <row r="1" spans="1:10" ht="16.2" thickBot="1" x14ac:dyDescent="0.35">
      <c r="A1" s="34" t="s">
        <v>79</v>
      </c>
      <c r="B1" s="35"/>
      <c r="C1" s="40" t="s">
        <v>81</v>
      </c>
      <c r="D1" s="41"/>
      <c r="E1" s="42"/>
      <c r="F1" s="43"/>
    </row>
    <row r="2" spans="1:10" ht="18.600000000000001" thickBot="1" x14ac:dyDescent="0.35">
      <c r="A2" s="34" t="s">
        <v>80</v>
      </c>
      <c r="B2" s="35"/>
      <c r="C2" s="4" t="s">
        <v>82</v>
      </c>
      <c r="D2" s="44"/>
      <c r="E2" s="4"/>
      <c r="F2" s="45"/>
      <c r="H2" s="20" t="s">
        <v>78</v>
      </c>
      <c r="I2" s="22">
        <v>0.26540000000000002</v>
      </c>
      <c r="J2" s="23">
        <v>0.21099999999999999</v>
      </c>
    </row>
    <row r="3" spans="1:10" ht="57.6" x14ac:dyDescent="0.3">
      <c r="A3" s="36" t="s">
        <v>0</v>
      </c>
      <c r="B3" s="36" t="s">
        <v>1</v>
      </c>
      <c r="C3" s="5" t="s">
        <v>2</v>
      </c>
      <c r="D3" s="11" t="s">
        <v>3</v>
      </c>
      <c r="E3" s="6" t="s">
        <v>4</v>
      </c>
      <c r="F3" s="7" t="s">
        <v>5</v>
      </c>
      <c r="G3" s="7" t="s">
        <v>6</v>
      </c>
      <c r="H3" s="7" t="s">
        <v>7</v>
      </c>
      <c r="I3" s="21" t="s">
        <v>8</v>
      </c>
      <c r="J3" s="21"/>
    </row>
    <row r="4" spans="1:10" ht="24" customHeight="1" x14ac:dyDescent="0.3">
      <c r="A4" s="16" t="s">
        <v>10</v>
      </c>
      <c r="B4" s="8"/>
      <c r="C4" s="8"/>
      <c r="D4" s="12"/>
      <c r="E4" s="8"/>
      <c r="F4" s="9"/>
      <c r="G4" s="10"/>
      <c r="H4" s="14"/>
      <c r="I4" s="10"/>
      <c r="J4" s="10"/>
    </row>
    <row r="5" spans="1:10" ht="25.2" customHeight="1" x14ac:dyDescent="0.3">
      <c r="A5" s="8" t="s">
        <v>11</v>
      </c>
      <c r="B5" s="17" t="s">
        <v>12</v>
      </c>
      <c r="C5" s="18"/>
      <c r="D5" s="18"/>
      <c r="E5" s="18"/>
      <c r="F5" s="19"/>
      <c r="G5" s="10"/>
      <c r="H5" s="14"/>
      <c r="I5" s="10"/>
      <c r="J5" s="10"/>
    </row>
    <row r="6" spans="1:10" ht="24" customHeight="1" x14ac:dyDescent="0.3">
      <c r="A6" s="27" t="s">
        <v>13</v>
      </c>
      <c r="B6" s="28" t="s">
        <v>14</v>
      </c>
      <c r="C6" s="29"/>
      <c r="D6" s="29"/>
      <c r="E6" s="30"/>
      <c r="F6" s="31"/>
      <c r="G6" s="32"/>
      <c r="H6" s="33"/>
      <c r="I6" s="32"/>
      <c r="J6" s="32">
        <f>SUM(I7:I9)</f>
        <v>6336.3899999999994</v>
      </c>
    </row>
    <row r="7" spans="1:10" ht="43.2" x14ac:dyDescent="0.3">
      <c r="A7" s="8" t="s">
        <v>15</v>
      </c>
      <c r="B7" s="8" t="s">
        <v>9</v>
      </c>
      <c r="C7" s="8" t="s">
        <v>16</v>
      </c>
      <c r="D7" s="12" t="s">
        <v>17</v>
      </c>
      <c r="E7" s="8" t="s">
        <v>18</v>
      </c>
      <c r="F7" s="9">
        <v>224</v>
      </c>
      <c r="G7" s="10">
        <v>8.14</v>
      </c>
      <c r="H7" s="14">
        <f>ROUND((G7*$I$2+G7),2)</f>
        <v>10.3</v>
      </c>
      <c r="I7" s="10">
        <f>ROUND((F7*H7),2)</f>
        <v>2307.1999999999998</v>
      </c>
      <c r="J7" s="10"/>
    </row>
    <row r="8" spans="1:10" ht="28.8" x14ac:dyDescent="0.3">
      <c r="A8" s="8" t="s">
        <v>19</v>
      </c>
      <c r="B8" s="8" t="s">
        <v>20</v>
      </c>
      <c r="C8" s="8" t="s">
        <v>21</v>
      </c>
      <c r="D8" s="12" t="s">
        <v>22</v>
      </c>
      <c r="E8" s="8" t="s">
        <v>23</v>
      </c>
      <c r="F8" s="9">
        <v>4913.6499999999996</v>
      </c>
      <c r="G8" s="10">
        <v>0.57999999999999996</v>
      </c>
      <c r="H8" s="14">
        <f>ROUND((G8*$I$2+G8),2)</f>
        <v>0.73</v>
      </c>
      <c r="I8" s="10">
        <f t="shared" ref="I8:I26" si="0">ROUND((F8*H8),2)</f>
        <v>3586.96</v>
      </c>
      <c r="J8" s="10"/>
    </row>
    <row r="9" spans="1:10" ht="28.8" x14ac:dyDescent="0.3">
      <c r="A9" s="8" t="s">
        <v>24</v>
      </c>
      <c r="B9" s="8" t="s">
        <v>9</v>
      </c>
      <c r="C9" s="8" t="s">
        <v>25</v>
      </c>
      <c r="D9" s="12" t="s">
        <v>26</v>
      </c>
      <c r="E9" s="8" t="s">
        <v>23</v>
      </c>
      <c r="F9" s="9">
        <v>4913.6499999999996</v>
      </c>
      <c r="G9" s="10">
        <v>7.0000000000000007E-2</v>
      </c>
      <c r="H9" s="14">
        <f>ROUND((G9*$I$2+G9),2)</f>
        <v>0.09</v>
      </c>
      <c r="I9" s="10">
        <f t="shared" si="0"/>
        <v>442.23</v>
      </c>
      <c r="J9" s="10"/>
    </row>
    <row r="10" spans="1:10" ht="25.2" customHeight="1" x14ac:dyDescent="0.3">
      <c r="A10" s="27" t="s">
        <v>27</v>
      </c>
      <c r="B10" s="28" t="s">
        <v>28</v>
      </c>
      <c r="C10" s="29"/>
      <c r="D10" s="30"/>
      <c r="E10" s="27"/>
      <c r="F10" s="31"/>
      <c r="G10" s="32"/>
      <c r="H10" s="33"/>
      <c r="I10" s="32"/>
      <c r="J10" s="32">
        <f>I11</f>
        <v>46284.480000000003</v>
      </c>
    </row>
    <row r="11" spans="1:10" ht="72" x14ac:dyDescent="0.3">
      <c r="A11" s="8" t="s">
        <v>29</v>
      </c>
      <c r="B11" s="8" t="s">
        <v>20</v>
      </c>
      <c r="C11" s="8" t="s">
        <v>30</v>
      </c>
      <c r="D11" s="12" t="s">
        <v>31</v>
      </c>
      <c r="E11" s="8" t="s">
        <v>32</v>
      </c>
      <c r="F11" s="9">
        <v>1188</v>
      </c>
      <c r="G11" s="10">
        <v>30.79</v>
      </c>
      <c r="H11" s="14">
        <f>ROUND((G11*$I$2+G11),2)</f>
        <v>38.96</v>
      </c>
      <c r="I11" s="10">
        <f t="shared" si="0"/>
        <v>46284.480000000003</v>
      </c>
      <c r="J11" s="10"/>
    </row>
    <row r="12" spans="1:10" ht="25.8" customHeight="1" x14ac:dyDescent="0.3">
      <c r="A12" s="27" t="s">
        <v>33</v>
      </c>
      <c r="B12" s="28" t="s">
        <v>34</v>
      </c>
      <c r="C12" s="29"/>
      <c r="D12" s="30"/>
      <c r="E12" s="27"/>
      <c r="F12" s="31"/>
      <c r="G12" s="32"/>
      <c r="H12" s="33"/>
      <c r="I12" s="32"/>
      <c r="J12" s="32">
        <f>SUM(I13:I15)</f>
        <v>211241.94999999998</v>
      </c>
    </row>
    <row r="13" spans="1:10" ht="86.4" x14ac:dyDescent="0.3">
      <c r="A13" s="8" t="s">
        <v>35</v>
      </c>
      <c r="B13" s="8" t="s">
        <v>20</v>
      </c>
      <c r="C13" s="8" t="s">
        <v>36</v>
      </c>
      <c r="D13" s="12" t="s">
        <v>37</v>
      </c>
      <c r="E13" s="8" t="s">
        <v>23</v>
      </c>
      <c r="F13" s="9">
        <v>4913.6499999999996</v>
      </c>
      <c r="G13" s="10">
        <v>32.96</v>
      </c>
      <c r="H13" s="14">
        <f>ROUND((G13*$I$2+G13),2)</f>
        <v>41.71</v>
      </c>
      <c r="I13" s="10">
        <f t="shared" si="0"/>
        <v>204948.34</v>
      </c>
      <c r="J13" s="10"/>
    </row>
    <row r="14" spans="1:10" ht="24.6" customHeight="1" x14ac:dyDescent="0.3">
      <c r="A14" s="8" t="s">
        <v>38</v>
      </c>
      <c r="B14" s="8" t="s">
        <v>39</v>
      </c>
      <c r="C14" s="8" t="s">
        <v>40</v>
      </c>
      <c r="D14" s="12" t="s">
        <v>41</v>
      </c>
      <c r="E14" s="8" t="s">
        <v>42</v>
      </c>
      <c r="F14" s="9">
        <v>49.14</v>
      </c>
      <c r="G14" s="10">
        <v>47.53</v>
      </c>
      <c r="H14" s="14">
        <f>ROUND((G14*$I$2+G14),2)</f>
        <v>60.14</v>
      </c>
      <c r="I14" s="10">
        <f t="shared" si="0"/>
        <v>2955.28</v>
      </c>
      <c r="J14" s="10"/>
    </row>
    <row r="15" spans="1:10" ht="43.2" x14ac:dyDescent="0.3">
      <c r="A15" s="8" t="s">
        <v>43</v>
      </c>
      <c r="B15" s="8" t="s">
        <v>9</v>
      </c>
      <c r="C15" s="8" t="s">
        <v>44</v>
      </c>
      <c r="D15" s="12" t="s">
        <v>45</v>
      </c>
      <c r="E15" s="8" t="s">
        <v>46</v>
      </c>
      <c r="F15" s="9">
        <v>4225.74</v>
      </c>
      <c r="G15" s="10">
        <v>0.65</v>
      </c>
      <c r="H15" s="14">
        <f>ROUND((G15*$J$2+G15),2)</f>
        <v>0.79</v>
      </c>
      <c r="I15" s="10">
        <f t="shared" si="0"/>
        <v>3338.33</v>
      </c>
      <c r="J15" s="10"/>
    </row>
    <row r="16" spans="1:10" ht="25.8" customHeight="1" x14ac:dyDescent="0.3">
      <c r="A16" s="27" t="s">
        <v>47</v>
      </c>
      <c r="B16" s="28" t="s">
        <v>48</v>
      </c>
      <c r="C16" s="29"/>
      <c r="D16" s="30"/>
      <c r="E16" s="27"/>
      <c r="F16" s="31"/>
      <c r="G16" s="32"/>
      <c r="H16" s="33"/>
      <c r="I16" s="32"/>
      <c r="J16" s="32">
        <f>SUM(I17:I20)</f>
        <v>68214.63</v>
      </c>
    </row>
    <row r="17" spans="1:10" ht="72" x14ac:dyDescent="0.3">
      <c r="A17" s="8" t="s">
        <v>49</v>
      </c>
      <c r="B17" s="8" t="s">
        <v>9</v>
      </c>
      <c r="C17" s="8" t="s">
        <v>50</v>
      </c>
      <c r="D17" s="12" t="s">
        <v>51</v>
      </c>
      <c r="E17" s="8" t="s">
        <v>32</v>
      </c>
      <c r="F17" s="9">
        <v>109</v>
      </c>
      <c r="G17" s="10">
        <v>96.14</v>
      </c>
      <c r="H17" s="14">
        <f>ROUND((G17*$I$2+G17),2)</f>
        <v>121.66</v>
      </c>
      <c r="I17" s="10">
        <f t="shared" si="0"/>
        <v>13260.94</v>
      </c>
      <c r="J17" s="10"/>
    </row>
    <row r="18" spans="1:10" ht="72" x14ac:dyDescent="0.3">
      <c r="A18" s="8" t="s">
        <v>52</v>
      </c>
      <c r="B18" s="8" t="s">
        <v>20</v>
      </c>
      <c r="C18" s="8" t="s">
        <v>53</v>
      </c>
      <c r="D18" s="12" t="s">
        <v>54</v>
      </c>
      <c r="E18" s="8" t="s">
        <v>32</v>
      </c>
      <c r="F18" s="9">
        <v>269</v>
      </c>
      <c r="G18" s="10">
        <v>68.55</v>
      </c>
      <c r="H18" s="14">
        <f>ROUND((G18*$I$2+G18),2)</f>
        <v>86.74</v>
      </c>
      <c r="I18" s="10">
        <f t="shared" si="0"/>
        <v>23333.06</v>
      </c>
      <c r="J18" s="10"/>
    </row>
    <row r="19" spans="1:10" ht="86.4" x14ac:dyDescent="0.3">
      <c r="A19" s="8" t="s">
        <v>55</v>
      </c>
      <c r="B19" s="8" t="s">
        <v>20</v>
      </c>
      <c r="C19" s="8" t="s">
        <v>56</v>
      </c>
      <c r="D19" s="12" t="s">
        <v>57</v>
      </c>
      <c r="E19" s="8" t="s">
        <v>32</v>
      </c>
      <c r="F19" s="9">
        <v>72</v>
      </c>
      <c r="G19" s="10">
        <v>111.42</v>
      </c>
      <c r="H19" s="14">
        <f>ROUND((G19*$I$2+G19),2)</f>
        <v>140.99</v>
      </c>
      <c r="I19" s="10">
        <f t="shared" si="0"/>
        <v>10151.280000000001</v>
      </c>
      <c r="J19" s="10"/>
    </row>
    <row r="20" spans="1:10" ht="57.6" x14ac:dyDescent="0.3">
      <c r="A20" s="8" t="s">
        <v>58</v>
      </c>
      <c r="B20" s="8" t="s">
        <v>20</v>
      </c>
      <c r="C20" s="8" t="s">
        <v>59</v>
      </c>
      <c r="D20" s="12" t="s">
        <v>60</v>
      </c>
      <c r="E20" s="8" t="s">
        <v>61</v>
      </c>
      <c r="F20" s="9">
        <v>15</v>
      </c>
      <c r="G20" s="10">
        <v>1131.0999999999999</v>
      </c>
      <c r="H20" s="14">
        <f>ROUND((G20*$I$2+G20),2)</f>
        <v>1431.29</v>
      </c>
      <c r="I20" s="10">
        <f t="shared" si="0"/>
        <v>21469.35</v>
      </c>
      <c r="J20" s="10"/>
    </row>
    <row r="21" spans="1:10" ht="26.4" customHeight="1" x14ac:dyDescent="0.3">
      <c r="A21" s="27" t="s">
        <v>62</v>
      </c>
      <c r="B21" s="28" t="s">
        <v>63</v>
      </c>
      <c r="C21" s="29"/>
      <c r="D21" s="30"/>
      <c r="E21" s="27"/>
      <c r="F21" s="31"/>
      <c r="G21" s="32"/>
      <c r="H21" s="33"/>
      <c r="I21" s="32"/>
      <c r="J21" s="32">
        <f>SUM(I22:I24)</f>
        <v>4929.6499999999996</v>
      </c>
    </row>
    <row r="22" spans="1:10" ht="100.8" x14ac:dyDescent="0.3">
      <c r="A22" s="8" t="s">
        <v>64</v>
      </c>
      <c r="B22" s="8" t="s">
        <v>9</v>
      </c>
      <c r="C22" s="8" t="s">
        <v>65</v>
      </c>
      <c r="D22" s="12" t="s">
        <v>66</v>
      </c>
      <c r="E22" s="8" t="s">
        <v>18</v>
      </c>
      <c r="F22" s="9">
        <v>173.88</v>
      </c>
      <c r="G22" s="10">
        <v>5.89</v>
      </c>
      <c r="H22" s="14">
        <f>ROUND((G22*$I$2+G22),2)</f>
        <v>7.45</v>
      </c>
      <c r="I22" s="10">
        <f t="shared" si="0"/>
        <v>1295.4100000000001</v>
      </c>
      <c r="J22" s="10"/>
    </row>
    <row r="23" spans="1:10" ht="100.8" x14ac:dyDescent="0.3">
      <c r="A23" s="8" t="s">
        <v>67</v>
      </c>
      <c r="B23" s="8" t="s">
        <v>9</v>
      </c>
      <c r="C23" s="8" t="s">
        <v>68</v>
      </c>
      <c r="D23" s="12" t="s">
        <v>69</v>
      </c>
      <c r="E23" s="8" t="s">
        <v>18</v>
      </c>
      <c r="F23" s="9">
        <v>49.39</v>
      </c>
      <c r="G23" s="10">
        <v>5.01</v>
      </c>
      <c r="H23" s="14">
        <f>ROUND((G23*$I$2+G23),2)</f>
        <v>6.34</v>
      </c>
      <c r="I23" s="10">
        <f t="shared" si="0"/>
        <v>313.13</v>
      </c>
      <c r="J23" s="10"/>
    </row>
    <row r="24" spans="1:10" ht="86.4" x14ac:dyDescent="0.3">
      <c r="A24" s="8" t="s">
        <v>70</v>
      </c>
      <c r="B24" s="8" t="s">
        <v>9</v>
      </c>
      <c r="C24" s="8" t="s">
        <v>71</v>
      </c>
      <c r="D24" s="12" t="s">
        <v>72</v>
      </c>
      <c r="E24" s="8" t="s">
        <v>18</v>
      </c>
      <c r="F24" s="9">
        <v>155.41</v>
      </c>
      <c r="G24" s="10">
        <v>16.89</v>
      </c>
      <c r="H24" s="14">
        <f>ROUND((G24*$I$2+G24),2)</f>
        <v>21.37</v>
      </c>
      <c r="I24" s="10">
        <f t="shared" si="0"/>
        <v>3321.11</v>
      </c>
      <c r="J24" s="10"/>
    </row>
    <row r="25" spans="1:10" ht="25.8" customHeight="1" x14ac:dyDescent="0.3">
      <c r="A25" s="27" t="s">
        <v>73</v>
      </c>
      <c r="B25" s="28" t="s">
        <v>74</v>
      </c>
      <c r="C25" s="29"/>
      <c r="D25" s="30"/>
      <c r="E25" s="27"/>
      <c r="F25" s="31"/>
      <c r="G25" s="32"/>
      <c r="H25" s="33"/>
      <c r="I25" s="32"/>
      <c r="J25" s="32">
        <f>I26</f>
        <v>1518.25</v>
      </c>
    </row>
    <row r="26" spans="1:10" ht="28.8" customHeight="1" thickBot="1" x14ac:dyDescent="0.35">
      <c r="A26" s="8" t="s">
        <v>75</v>
      </c>
      <c r="B26" s="8" t="s">
        <v>20</v>
      </c>
      <c r="C26" s="8" t="s">
        <v>76</v>
      </c>
      <c r="D26" s="12" t="s">
        <v>77</v>
      </c>
      <c r="E26" s="8" t="s">
        <v>61</v>
      </c>
      <c r="F26" s="9">
        <v>5</v>
      </c>
      <c r="G26" s="10">
        <v>239.96</v>
      </c>
      <c r="H26" s="14">
        <f>ROUND((G26*$I$2+G26),2)</f>
        <v>303.64999999999998</v>
      </c>
      <c r="I26" s="24">
        <f t="shared" si="0"/>
        <v>1518.25</v>
      </c>
      <c r="J26" s="24"/>
    </row>
    <row r="27" spans="1:10" ht="19.8" customHeight="1" thickBot="1" x14ac:dyDescent="0.35">
      <c r="E27" s="46" t="s">
        <v>83</v>
      </c>
      <c r="F27" s="47"/>
      <c r="G27" s="47"/>
      <c r="H27" s="48"/>
      <c r="I27" s="25">
        <f>SUM(I7:I26)</f>
        <v>338525.35</v>
      </c>
      <c r="J27" s="26">
        <f>SUM(J6:J26)</f>
        <v>338525.35000000003</v>
      </c>
    </row>
    <row r="28" spans="1:10" x14ac:dyDescent="0.3">
      <c r="A28" s="49"/>
      <c r="B28" s="50"/>
      <c r="C28" s="50"/>
      <c r="D28" s="50"/>
      <c r="E28" s="50"/>
      <c r="F28" s="50"/>
      <c r="G28" s="50"/>
    </row>
    <row r="29" spans="1:10" ht="15.6" x14ac:dyDescent="0.3">
      <c r="A29" s="51" t="s">
        <v>84</v>
      </c>
      <c r="H29" s="54" t="s">
        <v>87</v>
      </c>
    </row>
    <row r="31" spans="1:10" x14ac:dyDescent="0.3">
      <c r="A31" s="52"/>
      <c r="B31" s="52"/>
      <c r="C31" s="52"/>
      <c r="D31" s="52"/>
      <c r="E31" s="52"/>
      <c r="F31" s="52"/>
      <c r="G31" s="52"/>
    </row>
    <row r="32" spans="1:10" x14ac:dyDescent="0.3">
      <c r="A32" s="51" t="s">
        <v>85</v>
      </c>
    </row>
    <row r="34" spans="1:7" x14ac:dyDescent="0.3">
      <c r="A34" s="38"/>
      <c r="B34" s="38"/>
      <c r="C34" s="38"/>
      <c r="D34" s="37"/>
      <c r="E34" s="38"/>
      <c r="F34" s="39"/>
      <c r="G34" s="53"/>
    </row>
    <row r="35" spans="1:7" x14ac:dyDescent="0.3">
      <c r="A35" s="51" t="s">
        <v>86</v>
      </c>
    </row>
  </sheetData>
  <mergeCells count="12">
    <mergeCell ref="B25:D25"/>
    <mergeCell ref="A1:B1"/>
    <mergeCell ref="A2:B2"/>
    <mergeCell ref="E27:H27"/>
    <mergeCell ref="A28:G28"/>
    <mergeCell ref="A31:G31"/>
    <mergeCell ref="B5:F5"/>
    <mergeCell ref="B6:E6"/>
    <mergeCell ref="B10:D10"/>
    <mergeCell ref="B12:D12"/>
    <mergeCell ref="B16:D16"/>
    <mergeCell ref="B21:D21"/>
  </mergeCells>
  <pageMargins left="0.51181102362204722" right="0.51181102362204722" top="0.78740157480314965" bottom="0.59055118110236227" header="0.31496062992125984" footer="0.31496062992125984"/>
  <pageSetup paperSize="9" orientation="landscape" r:id="rId1"/>
  <headerFooter>
    <oddHeader>&amp;L&amp;"-,Negrito"&amp;UEstado do Rio Grande do Sul
Município de Tenente Portela&amp;C&amp;"-,Negrito"&amp;16&amp;UPlanilha Orçamentária&amp;R&amp;"-,Negrito"&amp;UProcesso Licitatório Nr. 247/2020
Tomada de Preços Nr. 30/2020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LICITA 1</dc:creator>
  <cp:lastModifiedBy>LICITA 1</cp:lastModifiedBy>
  <cp:lastPrinted>2020-11-20T18:22:03Z</cp:lastPrinted>
  <dcterms:created xsi:type="dcterms:W3CDTF">2020-11-20T17:55:02Z</dcterms:created>
  <dcterms:modified xsi:type="dcterms:W3CDTF">2020-11-20T18:22:27Z</dcterms:modified>
</cp:coreProperties>
</file>