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1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'Plan1'!$A$1:$R$20</definedName>
  </definedNames>
  <calcPr fullCalcOnLoad="1"/>
</workbook>
</file>

<file path=xl/sharedStrings.xml><?xml version="1.0" encoding="utf-8"?>
<sst xmlns="http://schemas.openxmlformats.org/spreadsheetml/2006/main" count="52" uniqueCount="27">
  <si>
    <t>2.0</t>
  </si>
  <si>
    <t>3.0</t>
  </si>
  <si>
    <t>5.0</t>
  </si>
  <si>
    <t xml:space="preserve">Prefeito Municipal </t>
  </si>
  <si>
    <t>1.0</t>
  </si>
  <si>
    <t>6.0</t>
  </si>
  <si>
    <t>4.0</t>
  </si>
  <si>
    <t>TOTAL ACUMULADO</t>
  </si>
  <si>
    <t>%</t>
  </si>
  <si>
    <t>SUB TOTAL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</si>
  <si>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</si>
  <si>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</si>
  <si>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</si>
  <si>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</si>
  <si>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</si>
  <si>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</si>
  <si>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</si>
  <si>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Valor</t>
  </si>
  <si>
    <t>%exec.</t>
  </si>
  <si>
    <t>CRONOGRAMA FÍSICO - FINANCEIRO - LICITAÇÃO</t>
  </si>
  <si>
    <t>-</t>
  </si>
  <si>
    <t>ENDEREÇO: ESCOLA AYRTON SENNA - AV. SANTA ROSA - TENENTE PORTELA - RS</t>
  </si>
  <si>
    <t>OBRA: REFORMA ESCOLA AYRTON SENNA</t>
  </si>
  <si>
    <t>Clairton Carboni</t>
  </si>
  <si>
    <t>Eliandro Tiecker</t>
  </si>
  <si>
    <t>Eng° Civil - CREA 180283</t>
  </si>
  <si>
    <t>Tenente Portela , novembro de 2017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</si>
</sst>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77" fontId="8" fillId="0" borderId="17" xfId="60" applyFont="1" applyBorder="1" applyAlignment="1">
      <alignment/>
    </xf>
    <xf numFmtId="2" fontId="8" fillId="0" borderId="17" xfId="0" applyNumberFormat="1" applyFont="1" applyBorder="1" applyAlignment="1">
      <alignment/>
    </xf>
    <xf numFmtId="177" fontId="7" fillId="0" borderId="17" xfId="6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60" applyFont="1" applyBorder="1" applyAlignment="1">
      <alignment/>
    </xf>
    <xf numFmtId="177" fontId="7" fillId="0" borderId="15" xfId="60" applyFont="1" applyBorder="1" applyAlignment="1">
      <alignment/>
    </xf>
    <xf numFmtId="177" fontId="7" fillId="0" borderId="18" xfId="6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77" fontId="7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60" applyFont="1" applyBorder="1" applyAlignment="1">
      <alignment/>
    </xf>
    <xf numFmtId="177" fontId="8" fillId="0" borderId="23" xfId="60" applyFont="1" applyBorder="1" applyAlignment="1">
      <alignment/>
    </xf>
    <xf numFmtId="43" fontId="7" fillId="0" borderId="15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177" fontId="7" fillId="0" borderId="25" xfId="60" applyFont="1" applyBorder="1" applyAlignment="1">
      <alignment/>
    </xf>
    <xf numFmtId="177" fontId="8" fillId="0" borderId="26" xfId="60" applyFont="1" applyBorder="1" applyAlignment="1">
      <alignment/>
    </xf>
    <xf numFmtId="0" fontId="4" fillId="33" borderId="27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177" fontId="7" fillId="0" borderId="29" xfId="0" applyNumberFormat="1" applyFont="1" applyBorder="1" applyAlignment="1">
      <alignment/>
    </xf>
    <xf numFmtId="0" fontId="5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geral%20reform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10">
          <cell r="B10" t="str">
            <v>Serviços Preliminares</v>
          </cell>
          <cell r="M10">
            <v>3432.07</v>
          </cell>
        </row>
        <row r="21">
          <cell r="B21" t="str">
            <v>Pavimentação</v>
          </cell>
          <cell r="M21">
            <v>5544.42</v>
          </cell>
        </row>
        <row r="24">
          <cell r="B24" t="str">
            <v>Esquadrias</v>
          </cell>
          <cell r="M24">
            <v>13298.61</v>
          </cell>
        </row>
        <row r="30">
          <cell r="B30" t="str">
            <v>Elétrico</v>
          </cell>
          <cell r="M30">
            <v>638.3900000000001</v>
          </cell>
        </row>
        <row r="35">
          <cell r="B35" t="str">
            <v>Hidro</v>
          </cell>
          <cell r="M35">
            <v>2528.27</v>
          </cell>
        </row>
        <row r="47">
          <cell r="B47" t="str">
            <v>Pintura</v>
          </cell>
          <cell r="M47">
            <v>18167.15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Layout" zoomScaleNormal="70" zoomScaleSheetLayoutView="70" workbookViewId="0" topLeftCell="A1">
      <selection activeCell="F9" sqref="F9"/>
    </sheetView>
  </sheetViews>
  <sheetFormatPr defaultColWidth="9.140625" defaultRowHeight="12.75"/>
  <cols>
    <col min="1" max="1" width="5.8515625" style="0" customWidth="1"/>
    <col min="2" max="2" width="24.140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3.7109375" style="0" customWidth="1"/>
    <col min="7" max="7" width="11.28125" style="0" customWidth="1"/>
    <col min="8" max="8" width="13.140625" style="0" customWidth="1"/>
    <col min="9" max="9" width="8.7109375" style="0" customWidth="1"/>
    <col min="10" max="10" width="7.421875" style="0" customWidth="1"/>
    <col min="11" max="11" width="13.8515625" style="0" customWidth="1"/>
    <col min="12" max="12" width="0.13671875" style="0" hidden="1" customWidth="1"/>
    <col min="13" max="13" width="10.8515625" style="0" hidden="1" customWidth="1"/>
    <col min="14" max="14" width="9.57421875" style="0" bestFit="1" customWidth="1"/>
    <col min="15" max="15" width="8.00390625" style="0" customWidth="1"/>
    <col min="16" max="16" width="14.421875" style="0" customWidth="1"/>
    <col min="17" max="17" width="9.7109375" style="0" customWidth="1"/>
    <col min="18" max="18" width="9.57421875" style="0" bestFit="1" customWidth="1"/>
  </cols>
  <sheetData>
    <row r="1" spans="1:18" ht="29.25" customHeight="1" thickBot="1">
      <c r="A1" s="5"/>
      <c r="B1" s="6"/>
      <c r="C1" s="6"/>
      <c r="D1" s="6"/>
      <c r="E1" s="6"/>
      <c r="F1" s="7"/>
      <c r="G1" s="47"/>
      <c r="H1" s="48" t="s">
        <v>19</v>
      </c>
      <c r="I1" s="48"/>
      <c r="J1" s="48"/>
      <c r="K1" s="49"/>
      <c r="L1" s="50"/>
      <c r="M1" s="50"/>
      <c r="N1" s="50"/>
      <c r="O1" s="51"/>
      <c r="P1" s="8"/>
      <c r="Q1" s="8"/>
      <c r="R1" s="8"/>
    </row>
    <row r="2" spans="1:18" ht="3.7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4.25">
      <c r="A3" s="11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4.25">
      <c r="A4" s="11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" thickBo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5">
      <c r="A6" s="24" t="s">
        <v>10</v>
      </c>
      <c r="B6" s="25" t="s">
        <v>11</v>
      </c>
      <c r="C6" s="25"/>
      <c r="D6" s="25" t="s">
        <v>8</v>
      </c>
      <c r="E6" s="25"/>
      <c r="F6" s="26" t="s">
        <v>13</v>
      </c>
      <c r="G6" s="26"/>
      <c r="H6" s="26" t="s">
        <v>14</v>
      </c>
      <c r="I6" s="26"/>
      <c r="J6" s="26"/>
      <c r="K6" s="26" t="s">
        <v>15</v>
      </c>
      <c r="L6" s="27"/>
      <c r="M6" s="27"/>
      <c r="N6" s="27"/>
      <c r="O6" s="27"/>
      <c r="P6" s="26" t="s">
        <v>16</v>
      </c>
      <c r="Q6" s="26"/>
      <c r="R6" s="44"/>
    </row>
    <row r="7" spans="1:18" ht="14.25">
      <c r="A7" s="31"/>
      <c r="B7" s="32" t="s">
        <v>12</v>
      </c>
      <c r="C7" s="33"/>
      <c r="D7" s="33"/>
      <c r="E7" s="33"/>
      <c r="F7" s="30" t="s">
        <v>17</v>
      </c>
      <c r="G7" s="30" t="s">
        <v>8</v>
      </c>
      <c r="H7" s="30" t="s">
        <v>17</v>
      </c>
      <c r="I7" s="30" t="s">
        <v>8</v>
      </c>
      <c r="J7" s="30" t="s">
        <v>18</v>
      </c>
      <c r="K7" s="30" t="s">
        <v>17</v>
      </c>
      <c r="L7" s="30" t="s">
        <v>8</v>
      </c>
      <c r="M7" s="30" t="s">
        <v>17</v>
      </c>
      <c r="N7" s="30" t="s">
        <v>8</v>
      </c>
      <c r="O7" s="30" t="s">
        <v>18</v>
      </c>
      <c r="P7" s="30" t="s">
        <v>17</v>
      </c>
      <c r="Q7" s="30" t="s">
        <v>8</v>
      </c>
      <c r="R7" s="45" t="s">
        <v>18</v>
      </c>
    </row>
    <row r="8" spans="1:18" ht="19.5" customHeight="1">
      <c r="A8" s="41" t="s">
        <v>4</v>
      </c>
      <c r="B8" s="12" t="str">
        <f>'[1]Plan1'!$B$10</f>
        <v>Serviços Preliminares</v>
      </c>
      <c r="C8" s="22">
        <v>2064.52</v>
      </c>
      <c r="D8" s="34">
        <f aca="true" t="shared" si="0" ref="D8:D13">(C8*0.00111111)</f>
        <v>2.2939088172</v>
      </c>
      <c r="E8" s="34"/>
      <c r="F8" s="22">
        <f>'[1]Plan1'!$M$10</f>
        <v>3432.07</v>
      </c>
      <c r="G8" s="28">
        <f>F8*100/F14</f>
        <v>7.870111864754243</v>
      </c>
      <c r="H8" s="28">
        <f>F8</f>
        <v>3432.07</v>
      </c>
      <c r="I8" s="28">
        <f>G8</f>
        <v>7.870111864754243</v>
      </c>
      <c r="J8" s="28">
        <v>100</v>
      </c>
      <c r="K8" s="12" t="s">
        <v>20</v>
      </c>
      <c r="L8" s="12"/>
      <c r="M8" s="12"/>
      <c r="N8" s="28">
        <f>M8*0.00097087</f>
        <v>0</v>
      </c>
      <c r="O8" s="28" t="s">
        <v>20</v>
      </c>
      <c r="P8" s="12" t="s">
        <v>20</v>
      </c>
      <c r="Q8" s="28" t="s">
        <v>20</v>
      </c>
      <c r="R8" s="46" t="s">
        <v>20</v>
      </c>
    </row>
    <row r="9" spans="1:18" ht="19.5" customHeight="1">
      <c r="A9" s="41" t="s">
        <v>0</v>
      </c>
      <c r="B9" s="12" t="str">
        <f>'[1]Plan1'!$B$21</f>
        <v>Pavimentação</v>
      </c>
      <c r="C9" s="22">
        <v>1899.27</v>
      </c>
      <c r="D9" s="34">
        <f t="shared" si="0"/>
        <v>2.1102978897</v>
      </c>
      <c r="E9" s="34"/>
      <c r="F9" s="22">
        <f>'[1]Plan1'!$M$21</f>
        <v>5544.42</v>
      </c>
      <c r="G9" s="28">
        <f>F9*100/F14</f>
        <v>12.713961435862533</v>
      </c>
      <c r="H9" s="28">
        <f>F9</f>
        <v>5544.42</v>
      </c>
      <c r="I9" s="28">
        <f>G9</f>
        <v>12.713961435862533</v>
      </c>
      <c r="J9" s="28">
        <v>100</v>
      </c>
      <c r="K9" s="12" t="s">
        <v>20</v>
      </c>
      <c r="L9" s="12"/>
      <c r="M9" s="12"/>
      <c r="N9" s="28" t="s">
        <v>20</v>
      </c>
      <c r="O9" s="28" t="s">
        <v>20</v>
      </c>
      <c r="P9" s="12" t="s">
        <v>20</v>
      </c>
      <c r="Q9" s="28" t="s">
        <v>20</v>
      </c>
      <c r="R9" s="46" t="s">
        <v>20</v>
      </c>
    </row>
    <row r="10" spans="1:18" ht="19.5" customHeight="1">
      <c r="A10" s="41" t="s">
        <v>1</v>
      </c>
      <c r="B10" s="12" t="str">
        <f>'[1]Plan1'!$B$24</f>
        <v>Esquadrias</v>
      </c>
      <c r="C10" s="22">
        <v>11143.79</v>
      </c>
      <c r="D10" s="34">
        <f t="shared" si="0"/>
        <v>12.381976506900001</v>
      </c>
      <c r="E10" s="34"/>
      <c r="F10" s="13">
        <f>'[1]Plan1'!$M$24</f>
        <v>13298.61</v>
      </c>
      <c r="G10" s="28">
        <f>F10*100/F14</f>
        <v>30.49516715735385</v>
      </c>
      <c r="H10" s="22"/>
      <c r="I10" s="28">
        <v>0</v>
      </c>
      <c r="J10" s="28">
        <v>0</v>
      </c>
      <c r="K10" s="22">
        <f>F10*0.7</f>
        <v>9309.027</v>
      </c>
      <c r="L10" s="12"/>
      <c r="M10" s="12"/>
      <c r="N10" s="28">
        <f>G10*0.7</f>
        <v>21.346617010147696</v>
      </c>
      <c r="O10" s="28">
        <v>70</v>
      </c>
      <c r="P10" s="39">
        <f>F10*0.3</f>
        <v>3989.583</v>
      </c>
      <c r="Q10" s="28">
        <f>G10*0.3</f>
        <v>9.148550147206155</v>
      </c>
      <c r="R10" s="46">
        <v>30</v>
      </c>
    </row>
    <row r="11" spans="1:18" ht="19.5" customHeight="1">
      <c r="A11" s="41" t="s">
        <v>6</v>
      </c>
      <c r="B11" s="12" t="str">
        <f>'[1]Plan1'!$B$30</f>
        <v>Elétrico</v>
      </c>
      <c r="C11" s="22">
        <v>14457.1</v>
      </c>
      <c r="D11" s="34">
        <f t="shared" si="0"/>
        <v>16.063428381</v>
      </c>
      <c r="E11" s="34"/>
      <c r="F11" s="28">
        <f>'[1]Plan1'!$M$30</f>
        <v>638.3900000000001</v>
      </c>
      <c r="G11" s="28">
        <f>F11*100/F14</f>
        <v>1.4638980887162738</v>
      </c>
      <c r="H11" s="22"/>
      <c r="I11" s="28">
        <v>0</v>
      </c>
      <c r="J11" s="28">
        <v>0</v>
      </c>
      <c r="K11" s="22">
        <f>F11</f>
        <v>638.3900000000001</v>
      </c>
      <c r="L11" s="12"/>
      <c r="M11" s="12"/>
      <c r="N11" s="28">
        <f>G11</f>
        <v>1.4638980887162738</v>
      </c>
      <c r="O11" s="28">
        <v>100</v>
      </c>
      <c r="P11" s="39" t="s">
        <v>20</v>
      </c>
      <c r="Q11" s="28" t="s">
        <v>20</v>
      </c>
      <c r="R11" s="46"/>
    </row>
    <row r="12" spans="1:18" ht="19.5" customHeight="1">
      <c r="A12" s="41" t="s">
        <v>2</v>
      </c>
      <c r="B12" s="12" t="str">
        <f>'[1]Plan1'!$B$35</f>
        <v>Hidro</v>
      </c>
      <c r="C12" s="22">
        <v>10542.71</v>
      </c>
      <c r="D12" s="34">
        <f t="shared" si="0"/>
        <v>11.7141105081</v>
      </c>
      <c r="E12" s="34"/>
      <c r="F12" s="28">
        <f>'[1]Plan1'!$M$35</f>
        <v>2528.27</v>
      </c>
      <c r="G12" s="28">
        <f>F12*100/F14</f>
        <v>5.797599618976947</v>
      </c>
      <c r="H12" s="22">
        <f>F12*0.3</f>
        <v>758.481</v>
      </c>
      <c r="I12" s="28">
        <f>G12*0.3</f>
        <v>1.739279885693084</v>
      </c>
      <c r="J12" s="28">
        <v>30</v>
      </c>
      <c r="K12" s="22">
        <f>F12*0.83</f>
        <v>2098.4640999999997</v>
      </c>
      <c r="L12" s="12"/>
      <c r="M12" s="12"/>
      <c r="N12" s="28">
        <f>G12*0.7</f>
        <v>4.058319733283863</v>
      </c>
      <c r="O12" s="28">
        <v>70</v>
      </c>
      <c r="P12" s="28"/>
      <c r="Q12" s="28"/>
      <c r="R12" s="46"/>
    </row>
    <row r="13" spans="1:18" ht="19.5" customHeight="1" thickBot="1">
      <c r="A13" s="41" t="s">
        <v>5</v>
      </c>
      <c r="B13" s="12" t="str">
        <f>'[1]Plan1'!$B$47</f>
        <v>Pintura</v>
      </c>
      <c r="C13" s="22">
        <v>6862.4</v>
      </c>
      <c r="D13" s="34">
        <f t="shared" si="0"/>
        <v>7.624881264</v>
      </c>
      <c r="E13" s="34"/>
      <c r="F13" s="28">
        <f>'[1]Plan1'!$M$47</f>
        <v>18167.15</v>
      </c>
      <c r="G13" s="28">
        <f>F13*100/F14</f>
        <v>41.65926183433615</v>
      </c>
      <c r="H13" s="12"/>
      <c r="I13" s="28" t="s">
        <v>20</v>
      </c>
      <c r="J13" s="28" t="s">
        <v>20</v>
      </c>
      <c r="K13" s="22">
        <f>F13*0.4</f>
        <v>7266.860000000001</v>
      </c>
      <c r="L13" s="12"/>
      <c r="M13" s="12"/>
      <c r="N13" s="28">
        <f>G13*0.4</f>
        <v>16.66370473373446</v>
      </c>
      <c r="O13" s="28">
        <v>40</v>
      </c>
      <c r="P13" s="22">
        <f>F13*0.6</f>
        <v>10900.29</v>
      </c>
      <c r="Q13" s="28">
        <f>G13*0.6</f>
        <v>24.99555710060169</v>
      </c>
      <c r="R13" s="46">
        <v>60</v>
      </c>
    </row>
    <row r="14" spans="1:18" ht="19.5" customHeight="1">
      <c r="A14" s="14"/>
      <c r="B14" s="15" t="s">
        <v>9</v>
      </c>
      <c r="C14" s="16">
        <f>SUM(C8:C13)</f>
        <v>46969.79</v>
      </c>
      <c r="D14" s="17">
        <f>SUM(D8:D13)</f>
        <v>52.188603366900004</v>
      </c>
      <c r="E14" s="17"/>
      <c r="F14" s="18">
        <f>SUM(F8:F13)</f>
        <v>43608.91</v>
      </c>
      <c r="G14" s="18">
        <f>SUM(G8:G13)</f>
        <v>100</v>
      </c>
      <c r="H14" s="18">
        <f>SUM(H8:H13)</f>
        <v>9734.971</v>
      </c>
      <c r="I14" s="18">
        <f>SUM(I8:I13)</f>
        <v>22.32335318630986</v>
      </c>
      <c r="J14" s="18"/>
      <c r="K14" s="18">
        <f>SUM(K8:K13)</f>
        <v>19312.7411</v>
      </c>
      <c r="L14" s="18"/>
      <c r="M14" s="18"/>
      <c r="N14" s="23">
        <f>SUM(N8:N13)</f>
        <v>43.53253956588229</v>
      </c>
      <c r="O14" s="23"/>
      <c r="P14" s="18">
        <f>SUM(P8:P13)</f>
        <v>14889.873000000001</v>
      </c>
      <c r="Q14" s="18">
        <f>SUM(Q8:Q13)</f>
        <v>34.144107247807845</v>
      </c>
      <c r="R14" s="42"/>
    </row>
    <row r="15" spans="1:18" s="2" customFormat="1" ht="13.5" thickBot="1">
      <c r="A15" s="35"/>
      <c r="B15" s="29" t="s">
        <v>7</v>
      </c>
      <c r="C15" s="36"/>
      <c r="D15" s="36"/>
      <c r="E15" s="36"/>
      <c r="F15" s="37">
        <f>SUM(F14:F14)</f>
        <v>43608.91</v>
      </c>
      <c r="G15" s="37">
        <f>G14</f>
        <v>100</v>
      </c>
      <c r="H15" s="37">
        <f>H14</f>
        <v>9734.971</v>
      </c>
      <c r="I15" s="37">
        <f>I14</f>
        <v>22.32335318630986</v>
      </c>
      <c r="J15" s="37"/>
      <c r="K15" s="37">
        <f>H15+K14</f>
        <v>29047.712099999997</v>
      </c>
      <c r="L15" s="37"/>
      <c r="M15" s="37"/>
      <c r="N15" s="38">
        <f>I15+N14</f>
        <v>65.85589275219215</v>
      </c>
      <c r="O15" s="38"/>
      <c r="P15" s="37">
        <f>K15+P14</f>
        <v>43937.5851</v>
      </c>
      <c r="Q15" s="37">
        <f>N15+Q14</f>
        <v>100</v>
      </c>
      <c r="R15" s="43"/>
    </row>
    <row r="16" spans="1:18" ht="14.25">
      <c r="A16" s="19"/>
      <c r="B16" s="8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4.2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0"/>
    </row>
    <row r="18" spans="1:18" ht="14.2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">
      <c r="A19" s="19"/>
      <c r="B19" s="20" t="s">
        <v>24</v>
      </c>
      <c r="C19" s="20"/>
      <c r="D19" s="20"/>
      <c r="E19" s="20"/>
      <c r="F19" s="20"/>
      <c r="G19" s="20"/>
      <c r="H19" s="20"/>
      <c r="I19" s="20"/>
      <c r="J19" s="20"/>
      <c r="K19" s="21" t="s">
        <v>23</v>
      </c>
      <c r="L19" s="20"/>
      <c r="M19" s="20"/>
      <c r="N19" s="20"/>
      <c r="O19" s="20"/>
      <c r="P19" s="20"/>
      <c r="Q19" s="20"/>
      <c r="R19" s="20"/>
    </row>
    <row r="20" spans="1:18" ht="15">
      <c r="A20" s="19"/>
      <c r="B20" s="20" t="s">
        <v>25</v>
      </c>
      <c r="C20" s="20"/>
      <c r="D20" s="20"/>
      <c r="E20" s="20"/>
      <c r="F20" s="20"/>
      <c r="G20" s="20"/>
      <c r="H20" s="20"/>
      <c r="I20" s="20"/>
      <c r="J20" s="20"/>
      <c r="K20" s="21" t="s">
        <v>3</v>
      </c>
      <c r="L20" s="20"/>
      <c r="M20" s="20"/>
      <c r="N20" s="20"/>
      <c r="O20" s="20"/>
      <c r="P20" s="20"/>
      <c r="Q20" s="20"/>
      <c r="R20" s="20"/>
    </row>
    <row r="21" spans="1:18" ht="15">
      <c r="A21" s="4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ht="15">
      <c r="A36" s="1"/>
    </row>
    <row r="37" spans="2:5" ht="12.75">
      <c r="B37" s="2"/>
      <c r="C37" s="2"/>
      <c r="D37" s="2"/>
      <c r="E37" s="2"/>
    </row>
    <row r="38" spans="6:18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printOptions/>
  <pageMargins left="0.5905511811023623" right="0.3937007874015748" top="0.7874015748031497" bottom="0" header="0.5118110236220472" footer="0.5118110236220472"/>
  <pageSetup horizontalDpi="300" verticalDpi="300" orientation="landscape" paperSize="9" scale="81" r:id="rId1"/>
  <headerFooter alignWithMargins="0">
    <oddHeader>&amp;L&amp;"Arial,Negrito"&amp;UEstado do Rio Grande do Sul
Municipio de Tenente Portela&amp;R&amp;"Arial,Negrito"&amp;UProcesso Licitatório Nr. 184/2017
Tomada de Preços Nr. 07/2017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 D</cp:lastModifiedBy>
  <cp:lastPrinted>2017-11-16T10:15:05Z</cp:lastPrinted>
  <dcterms:created xsi:type="dcterms:W3CDTF">1999-05-17T17:32:30Z</dcterms:created>
  <dcterms:modified xsi:type="dcterms:W3CDTF">2017-11-16T10:16:32Z</dcterms:modified>
  <cp:category/>
  <cp:version/>
  <cp:contentType/>
  <cp:contentStatus/>
</cp:coreProperties>
</file>